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e2d42143da983998/Unge Investorer/Artikler ^0 opslag/"/>
    </mc:Choice>
  </mc:AlternateContent>
  <xr:revisionPtr revIDLastSave="275" documentId="8_{5A37C9F6-1407-4DB9-912D-ABE370F0F494}" xr6:coauthVersionLast="47" xr6:coauthVersionMax="47" xr10:uidLastSave="{B279B587-E32A-42B4-AAC9-0F8496BF6571}"/>
  <bookViews>
    <workbookView xWindow="-110" yWindow="-110" windowWidth="19420" windowHeight="11500" xr2:uid="{66655DB2-C393-44BB-B9C5-DDEADFCDF41C}"/>
  </bookViews>
  <sheets>
    <sheet name="Ark1" sheetId="1" r:id="rId1"/>
    <sheet name="Ark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a="1"/>
  <c r="K8" i="1" s="1"/>
  <c r="K9" i="1" a="1"/>
  <c r="K9" i="1" s="1"/>
  <c r="K7" i="1" a="1"/>
  <c r="K7" i="1" s="1"/>
  <c r="J8" i="1" a="1"/>
  <c r="J8" i="1" s="1"/>
  <c r="J9" i="1" a="1"/>
  <c r="J9" i="1" s="1"/>
  <c r="J7" i="1" a="1"/>
  <c r="J7" i="1" s="1"/>
  <c r="D8" i="1" a="1"/>
  <c r="D8" i="1" s="1"/>
  <c r="D9" i="1" a="1"/>
  <c r="D9" i="1" s="1"/>
  <c r="D7" i="1" a="1"/>
  <c r="D7" i="1" s="1"/>
  <c r="D28" i="2" a="1"/>
  <c r="D28" i="2" s="1"/>
  <c r="C28" i="2" a="1"/>
  <c r="C28" i="2" s="1"/>
  <c r="D27" i="2" a="1"/>
  <c r="D27" i="2" s="1"/>
  <c r="C27" i="2" a="1"/>
  <c r="C27" i="2" s="1"/>
  <c r="D26" i="2" a="1"/>
  <c r="D26" i="2" s="1"/>
  <c r="C26" i="2" a="1"/>
  <c r="C26" i="2" s="1"/>
  <c r="D25" i="2" a="1"/>
  <c r="D25" i="2" s="1"/>
  <c r="C25" i="2" a="1"/>
  <c r="C25" i="2" s="1"/>
  <c r="D24" i="2" a="1"/>
  <c r="D24" i="2" s="1"/>
  <c r="C24" i="2" a="1"/>
  <c r="C24" i="2" s="1"/>
  <c r="D23" i="2" a="1"/>
  <c r="D23" i="2" s="1"/>
  <c r="C23" i="2" a="1"/>
  <c r="C23" i="2" s="1"/>
  <c r="D22" i="2" a="1"/>
  <c r="D22" i="2" s="1"/>
  <c r="C22" i="2" a="1"/>
  <c r="C22" i="2" s="1"/>
  <c r="D21" i="2" a="1"/>
  <c r="D21" i="2" s="1"/>
  <c r="C21" i="2" a="1"/>
  <c r="C21" i="2" s="1"/>
  <c r="D20" i="2" a="1"/>
  <c r="D20" i="2" s="1"/>
  <c r="C20" i="2" a="1"/>
  <c r="C20" i="2" s="1"/>
  <c r="D19" i="2" a="1"/>
  <c r="D19" i="2" s="1"/>
  <c r="C19" i="2" a="1"/>
  <c r="C19" i="2" s="1"/>
  <c r="D18" i="2" a="1"/>
  <c r="D18" i="2" s="1"/>
  <c r="C18" i="2" a="1"/>
  <c r="C18" i="2" s="1"/>
  <c r="D17" i="2" a="1"/>
  <c r="D17" i="2" s="1"/>
  <c r="C17" i="2" a="1"/>
  <c r="C17" i="2" s="1"/>
  <c r="D16" i="2" a="1"/>
  <c r="D16" i="2" s="1"/>
  <c r="C16" i="2" a="1"/>
  <c r="C16" i="2" s="1"/>
  <c r="D15" i="2" a="1"/>
  <c r="D15" i="2" s="1"/>
  <c r="C15" i="2" a="1"/>
  <c r="C15" i="2" s="1"/>
  <c r="D14" i="2" a="1"/>
  <c r="D14" i="2" s="1"/>
  <c r="C14" i="2" a="1"/>
  <c r="C14" i="2" s="1"/>
  <c r="D13" i="2" a="1"/>
  <c r="D13" i="2" s="1"/>
  <c r="C13" i="2" a="1"/>
  <c r="C13" i="2" s="1"/>
  <c r="D12" i="2" a="1"/>
  <c r="D12" i="2" s="1"/>
  <c r="C12" i="2" a="1"/>
  <c r="C12" i="2" s="1"/>
  <c r="E9" i="1" s="1"/>
  <c r="E14" i="1" s="1"/>
  <c r="D11" i="2" a="1"/>
  <c r="D11" i="2" s="1"/>
  <c r="C11" i="2" a="1"/>
  <c r="C11" i="2" s="1"/>
  <c r="D10" i="2" a="1"/>
  <c r="D10" i="2" s="1"/>
  <c r="C10" i="2"/>
  <c r="F9" i="1" a="1"/>
  <c r="F9" i="1" s="1"/>
  <c r="G9" i="1" a="1"/>
  <c r="G9" i="1" s="1"/>
  <c r="F8" i="1" a="1"/>
  <c r="F8" i="1" s="1"/>
  <c r="H8" i="1" s="1"/>
  <c r="G8" i="1" a="1"/>
  <c r="G8" i="1" s="1"/>
  <c r="H10" i="1"/>
  <c r="G7" i="1" a="1"/>
  <c r="G7" i="1" s="1"/>
  <c r="F7" i="1" a="1"/>
  <c r="F7" i="1" s="1"/>
  <c r="H7" i="1" s="1"/>
  <c r="I7" i="1" s="1"/>
  <c r="E8" i="1"/>
  <c r="E10" i="1"/>
  <c r="E7" i="1"/>
  <c r="H9" i="1" l="1"/>
  <c r="H14" i="1" s="1"/>
  <c r="I14" i="1" s="1"/>
  <c r="I10" i="1"/>
  <c r="I8" i="1"/>
  <c r="I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jonas</author>
  </authors>
  <commentList>
    <comment ref="B8" authorId="0" shapeId="0" xr:uid="{D11E35DB-56CB-4FF2-B3AB-DB0A8F78523E}">
      <text>
        <r>
          <rPr>
            <b/>
            <sz val="9"/>
            <color indexed="81"/>
            <rFont val="Tahoma"/>
            <family val="2"/>
          </rPr>
          <t xml:space="preserve">Disse symboler indtastes for at finde valutakursen. 
F.eks.: =USD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2">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0"/>
        </ext>
      </extLst>
    </bk>
    <bk>
      <extLst>
        <ext uri="{3e2802c4-a4d2-4d8b-9148-e3be6c30e623}">
          <xlrd:rvb i="12"/>
        </ext>
      </extLst>
    </bk>
    <bk>
      <extLst>
        <ext uri="{3e2802c4-a4d2-4d8b-9148-e3be6c30e623}">
          <xlrd:rvb i="14"/>
        </ext>
      </extLst>
    </bk>
    <bk>
      <extLst>
        <ext uri="{3e2802c4-a4d2-4d8b-9148-e3be6c30e623}">
          <xlrd:rvb i="16"/>
        </ext>
      </extLst>
    </bk>
    <bk>
      <extLst>
        <ext uri="{3e2802c4-a4d2-4d8b-9148-e3be6c30e623}">
          <xlrd:rvb i="18"/>
        </ext>
      </extLst>
    </bk>
    <bk>
      <extLst>
        <ext uri="{3e2802c4-a4d2-4d8b-9148-e3be6c30e623}">
          <xlrd:rvb i="20"/>
        </ext>
      </extLst>
    </bk>
    <bk>
      <extLst>
        <ext uri="{3e2802c4-a4d2-4d8b-9148-e3be6c30e623}">
          <xlrd:rvb i="22"/>
        </ext>
      </extLst>
    </bk>
    <bk>
      <extLst>
        <ext uri="{3e2802c4-a4d2-4d8b-9148-e3be6c30e623}">
          <xlrd:rvb i="24"/>
        </ext>
      </extLst>
    </bk>
    <bk>
      <extLst>
        <ext uri="{3e2802c4-a4d2-4d8b-9148-e3be6c30e623}">
          <xlrd:rvb i="26"/>
        </ext>
      </extLst>
    </bk>
    <bk>
      <extLst>
        <ext uri="{3e2802c4-a4d2-4d8b-9148-e3be6c30e623}">
          <xlrd:rvb i="28"/>
        </ext>
      </extLst>
    </bk>
    <bk>
      <extLst>
        <ext uri="{3e2802c4-a4d2-4d8b-9148-e3be6c30e623}">
          <xlrd:rvb i="30"/>
        </ext>
      </extLst>
    </bk>
    <bk>
      <extLst>
        <ext uri="{3e2802c4-a4d2-4d8b-9148-e3be6c30e623}">
          <xlrd:rvb i="32"/>
        </ext>
      </extLst>
    </bk>
    <bk>
      <extLst>
        <ext uri="{3e2802c4-a4d2-4d8b-9148-e3be6c30e623}">
          <xlrd:rvb i="34"/>
        </ext>
      </extLst>
    </bk>
    <bk>
      <extLst>
        <ext uri="{3e2802c4-a4d2-4d8b-9148-e3be6c30e623}">
          <xlrd:rvb i="36"/>
        </ext>
      </extLst>
    </bk>
    <bk>
      <extLst>
        <ext uri="{3e2802c4-a4d2-4d8b-9148-e3be6c30e623}">
          <xlrd:rvb i="38"/>
        </ext>
      </extLst>
    </bk>
    <bk>
      <extLst>
        <ext uri="{3e2802c4-a4d2-4d8b-9148-e3be6c30e623}">
          <xlrd:rvb i="40"/>
        </ext>
      </extLst>
    </bk>
    <bk>
      <extLst>
        <ext uri="{3e2802c4-a4d2-4d8b-9148-e3be6c30e623}">
          <xlrd:rvb i="42"/>
        </ext>
      </extLst>
    </bk>
    <bk>
      <extLst>
        <ext uri="{3e2802c4-a4d2-4d8b-9148-e3be6c30e623}">
          <xlrd:rvb i="44"/>
        </ext>
      </extLst>
    </bk>
    <bk>
      <extLst>
        <ext uri="{3e2802c4-a4d2-4d8b-9148-e3be6c30e623}">
          <xlrd:rvb i="46"/>
        </ext>
      </extLst>
    </bk>
  </futureMetadata>
  <cellMetadata count="1">
    <bk>
      <rc t="1" v="0"/>
    </bk>
  </cellMetadata>
  <valueMetadata count="22">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valueMetadata>
</metadata>
</file>

<file path=xl/sharedStrings.xml><?xml version="1.0" encoding="utf-8"?>
<sst xmlns="http://schemas.openxmlformats.org/spreadsheetml/2006/main" count="47" uniqueCount="41">
  <si>
    <t>Aktier på Excel - følg udviklingen i din portefølje</t>
  </si>
  <si>
    <t>Aktier</t>
  </si>
  <si>
    <t>Købspris</t>
  </si>
  <si>
    <t>Antal</t>
  </si>
  <si>
    <t>Samlet købspris</t>
  </si>
  <si>
    <t>Kurs</t>
  </si>
  <si>
    <t>Aktuel værdi</t>
  </si>
  <si>
    <t>stk.</t>
  </si>
  <si>
    <t>DKK</t>
  </si>
  <si>
    <t>Afkast</t>
  </si>
  <si>
    <t>Kurs i dag</t>
  </si>
  <si>
    <t>%</t>
  </si>
  <si>
    <t>Samlet:</t>
  </si>
  <si>
    <t>Personlige grafer</t>
  </si>
  <si>
    <t>Valutakurser</t>
  </si>
  <si>
    <t xml:space="preserve">Benyt disse valutakurser, hvis du handler med udenlandske aktier. Du kan benytte valutakurserne ved at henvise til disse celler, når du beregner din samlede købspris samt værdien i dag. </t>
  </si>
  <si>
    <t xml:space="preserve">For at opdatere valutakurserne skal du gå til "Data" → "Opdater alle"  </t>
  </si>
  <si>
    <t xml:space="preserve">Bemærk at du ved denne løsning ikke beregner dit valutaafkast. Det ville kræve, at du kender valutakursen ved køb. </t>
  </si>
  <si>
    <t>Valuta</t>
  </si>
  <si>
    <t>Symbol</t>
  </si>
  <si>
    <t>Change i dag</t>
  </si>
  <si>
    <t>-</t>
  </si>
  <si>
    <t>USD</t>
  </si>
  <si>
    <t>NOK</t>
  </si>
  <si>
    <t>EUR</t>
  </si>
  <si>
    <t>SEK</t>
  </si>
  <si>
    <t>GBP</t>
  </si>
  <si>
    <t>CAD</t>
  </si>
  <si>
    <t>CNY</t>
  </si>
  <si>
    <t>HKD</t>
  </si>
  <si>
    <t>JPY</t>
  </si>
  <si>
    <t>BRL</t>
  </si>
  <si>
    <t>BGN</t>
  </si>
  <si>
    <t>IRN</t>
  </si>
  <si>
    <t>NZD</t>
  </si>
  <si>
    <t>PLN</t>
  </si>
  <si>
    <t>RUB</t>
  </si>
  <si>
    <t>CHF</t>
  </si>
  <si>
    <t>SGD</t>
  </si>
  <si>
    <t>KRW</t>
  </si>
  <si>
    <t>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</si>
</sst>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kr.-406]_-;\-* #,##0.00\ [$kr.-406]_-;_-* &quot;-&quot;??\ [$kr.-406]_-;_-@_-"/>
    <numFmt numFmtId="167" formatCode="_-* #,##0.00\ _k_r_._-;\-* #,##0.00\ _k_r_._-;_-* &quot;-&quot;??\ _k_r_._-;_-@_-"/>
    <numFmt numFmtId="168" formatCode="_-* #,##0\ [$kr.-406]_-;\-* #,##0\ [$kr.-406]_-;_-* &quot;-&quot;\ [$kr.-406]_-;_-@_-"/>
  </numFmts>
  <fonts count="7" x14ac:knownFonts="1">
    <font>
      <sz val="11"/>
      <color theme="1"/>
      <name val="Aptos Narrow"/>
      <family val="2"/>
      <scheme val="minor"/>
    </font>
    <font>
      <sz val="11"/>
      <color theme="1"/>
      <name val="Aptos Narrow"/>
      <family val="2"/>
      <scheme val="minor"/>
    </font>
    <font>
      <b/>
      <sz val="16"/>
      <color theme="0"/>
      <name val="Arial"/>
      <family val="2"/>
    </font>
    <font>
      <sz val="11"/>
      <color theme="1"/>
      <name val="Arial"/>
      <family val="2"/>
    </font>
    <font>
      <b/>
      <sz val="14"/>
      <color theme="0"/>
      <name val="Arial"/>
      <family val="2"/>
    </font>
    <font>
      <b/>
      <sz val="11"/>
      <color theme="1"/>
      <name val="Arial"/>
      <family val="2"/>
    </font>
    <font>
      <b/>
      <sz val="9"/>
      <color indexed="81"/>
      <name val="Tahoma"/>
      <family val="2"/>
    </font>
  </fonts>
  <fills count="4">
    <fill>
      <patternFill patternType="none"/>
    </fill>
    <fill>
      <patternFill patternType="gray125"/>
    </fill>
    <fill>
      <patternFill patternType="solid">
        <fgColor rgb="FF00206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2" fillId="2" borderId="0" xfId="0" applyFont="1" applyFill="1" applyAlignment="1">
      <alignment horizontal="left" vertical="center"/>
    </xf>
    <xf numFmtId="0" fontId="3" fillId="2" borderId="0" xfId="0" applyFont="1" applyFill="1"/>
    <xf numFmtId="0" fontId="4" fillId="2" borderId="1" xfId="0" applyFont="1" applyFill="1" applyBorder="1"/>
    <xf numFmtId="0" fontId="4" fillId="2" borderId="1" xfId="0" applyFont="1" applyFill="1" applyBorder="1" applyAlignment="1">
      <alignment horizontal="center"/>
    </xf>
    <xf numFmtId="0" fontId="4" fillId="2" borderId="0" xfId="0" applyFont="1" applyFill="1"/>
    <xf numFmtId="0" fontId="3" fillId="3" borderId="1" xfId="0" applyFont="1" applyFill="1" applyBorder="1"/>
    <xf numFmtId="0" fontId="3" fillId="3" borderId="1" xfId="0" applyFont="1" applyFill="1" applyBorder="1" applyAlignment="1">
      <alignment horizontal="center"/>
    </xf>
    <xf numFmtId="0" fontId="3" fillId="3" borderId="0" xfId="0" applyFont="1" applyFill="1"/>
    <xf numFmtId="0" fontId="3" fillId="0" borderId="1" xfId="0" applyFont="1" applyBorder="1"/>
    <xf numFmtId="0" fontId="3" fillId="0" borderId="1" xfId="0" applyFont="1" applyBorder="1" applyAlignment="1">
      <alignment horizontal="center"/>
    </xf>
    <xf numFmtId="0" fontId="3" fillId="0" borderId="0" xfId="0" applyFont="1"/>
    <xf numFmtId="0" fontId="5" fillId="0" borderId="1" xfId="0" applyFont="1" applyBorder="1"/>
    <xf numFmtId="0" fontId="2" fillId="0" borderId="0" xfId="0" applyFont="1" applyFill="1"/>
    <xf numFmtId="0" fontId="5" fillId="0" borderId="0" xfId="0" applyFont="1" applyBorder="1"/>
    <xf numFmtId="0" fontId="3" fillId="0" borderId="0" xfId="0" applyFont="1" applyBorder="1" applyAlignment="1">
      <alignment horizontal="center"/>
    </xf>
    <xf numFmtId="0" fontId="3" fillId="0" borderId="0" xfId="0" applyFont="1" applyBorder="1"/>
    <xf numFmtId="0" fontId="3" fillId="0" borderId="1" xfId="1" applyNumberFormat="1" applyFont="1" applyBorder="1" applyAlignment="1">
      <alignment horizontal="center"/>
    </xf>
    <xf numFmtId="164" fontId="3" fillId="0" borderId="1" xfId="0" applyNumberFormat="1" applyFont="1" applyBorder="1" applyAlignment="1">
      <alignment horizontal="center"/>
    </xf>
    <xf numFmtId="10" fontId="3" fillId="0" borderId="1" xfId="0" applyNumberFormat="1" applyFont="1" applyBorder="1"/>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3" fillId="0" borderId="5" xfId="0" applyFont="1" applyBorder="1" applyAlignment="1">
      <alignment horizontal="center"/>
    </xf>
    <xf numFmtId="0" fontId="5" fillId="0" borderId="1" xfId="0" applyFont="1" applyBorder="1" applyAlignment="1">
      <alignment horizontal="center"/>
    </xf>
    <xf numFmtId="0" fontId="3" fillId="0" borderId="1" xfId="0" applyFont="1" applyBorder="1" applyAlignment="1">
      <alignment horizontal="right"/>
    </xf>
    <xf numFmtId="0" fontId="3" fillId="0" borderId="6" xfId="0" applyFont="1" applyBorder="1" applyAlignment="1">
      <alignment horizontal="center"/>
    </xf>
    <xf numFmtId="43" fontId="3" fillId="0" borderId="1" xfId="1" applyFont="1" applyBorder="1" applyAlignment="1">
      <alignment horizontal="right"/>
    </xf>
    <xf numFmtId="10" fontId="3" fillId="0" borderId="6" xfId="0" applyNumberFormat="1" applyFont="1" applyBorder="1" applyAlignment="1">
      <alignment horizontal="center"/>
    </xf>
    <xf numFmtId="0" fontId="3" fillId="0" borderId="7" xfId="0" applyFont="1" applyBorder="1" applyAlignment="1">
      <alignment horizontal="center"/>
    </xf>
    <xf numFmtId="0" fontId="5" fillId="0" borderId="8" xfId="0" applyFont="1" applyBorder="1" applyAlignment="1">
      <alignment horizontal="center"/>
    </xf>
    <xf numFmtId="43" fontId="3" fillId="0" borderId="8" xfId="1" applyFont="1" applyBorder="1" applyAlignment="1">
      <alignment horizontal="right"/>
    </xf>
    <xf numFmtId="10" fontId="3" fillId="0" borderId="9" xfId="0" applyNumberFormat="1" applyFont="1" applyBorder="1" applyAlignment="1">
      <alignment horizontal="center"/>
    </xf>
    <xf numFmtId="167" fontId="3" fillId="0" borderId="1" xfId="1" applyNumberFormat="1" applyFont="1" applyBorder="1" applyAlignment="1">
      <alignment horizontal="center"/>
    </xf>
    <xf numFmtId="167" fontId="3" fillId="0" borderId="1" xfId="0" applyNumberFormat="1" applyFont="1" applyBorder="1" applyAlignment="1">
      <alignment horizontal="center"/>
    </xf>
    <xf numFmtId="3" fontId="3" fillId="0" borderId="1" xfId="0" applyNumberFormat="1" applyFont="1" applyBorder="1" applyAlignment="1">
      <alignment horizontal="center"/>
    </xf>
    <xf numFmtId="168" fontId="3" fillId="0" borderId="1" xfId="0" applyNumberFormat="1" applyFont="1" applyBorder="1" applyAlignment="1">
      <alignment horizontal="center"/>
    </xf>
  </cellXfs>
  <cellStyles count="2">
    <cellStyle name="Komma" xfId="1" builtinId="3"/>
    <cellStyle name="Normal" xfId="0" builtinId="0"/>
  </cellStyles>
  <dxfs count="11">
    <dxf>
      <font>
        <color theme="1"/>
      </font>
      <fill>
        <patternFill>
          <bgColor rgb="FF92D050"/>
        </patternFill>
      </fill>
    </dxf>
    <dxf>
      <font>
        <color theme="1"/>
      </font>
      <fill>
        <patternFill>
          <bgColor theme="5" tint="0.59996337778862885"/>
        </patternFill>
      </fill>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47">
  <rv s="0">
    <v>https://www.bing.com/financeapi/forcetrigger?t=adzikr&amp;q=XCSE%3aNOVO+B&amp;form=skydnc</v>
    <v>Learn more on Bing</v>
  </rv>
  <rv s="1">
    <v>en-US</v>
    <v>adzikr</v>
    <v>268435456</v>
    <v>1</v>
    <v>Powered by Refinitiv</v>
    <v>0</v>
    <v>Novo Nordisk A/S (XCSE:NOVO B)</v>
    <v>2</v>
    <v>3</v>
    <v>Finance</v>
    <v>4</v>
    <v>1.0419</v>
    <v>-4.4000000000000004</v>
    <v>-7.1850000000000004E-3</v>
    <v>DKK</v>
    <v>Novo Nordisk A/S is a global healthcare company engaged in diabetes care. The Company is also engaged in the discovery, development, manufacturing and marketing of pharmaceutical products. The Company operates through two business segments: diabetes and obesity care, and biopharmaceuticals. The Company's diabetes and obesity care segment covers insulin, GLP-1, other protein-related products, such as glucagon, protein-related delivery systems and needles, and oral anti-diabetic drugs. The Company's biopharmaceuticals segment covers the therapy areas of hemophilia care, growth hormone therapy and hormone replacement therapy. The Company also offers Saxenda product to treat obesity. It offers a range of products, including NovoLog/NovoRapid; NovoLog Mix/NovoMix; Prandin/NovoNorm; NovoSeven; Norditropin, and Vagifem. As of December 31, 2016, it marketed its products in over 180 countries. Its regional structure consists of two commercial units: North America and International Operations.</v>
    <v>76302</v>
    <v>Nasdaq Copenhagen</v>
    <v>XCSE</v>
    <v>XCSE</v>
    <v>Novo Alle 1, BAGSVAERD, 2880 DK</v>
    <v>622.6</v>
    <v>Pharmaceuticals</v>
    <v>Stock</v>
    <v>45723.539583333331</v>
    <v>0</v>
    <v>599.4</v>
    <v>2076114000000</v>
    <v>Novo Nordisk A/S</v>
    <v>Novo Nordisk A/S</v>
    <v>606.6</v>
    <v>27.01</v>
    <v>612.4</v>
    <v>608</v>
    <v>3390128000</v>
    <v>NOVO B</v>
    <v>Novo Nordisk A/S (XCSE:NOVO B)</v>
    <v>989128</v>
    <v>4415760</v>
    <v>1931</v>
  </rv>
  <rv s="2">
    <v>1</v>
  </rv>
  <rv s="0">
    <v>https://www.bing.com/financeapi/forcetrigger?t=adzb8m&amp;q=XCSE%3aBAVA&amp;form=skydnc</v>
    <v>Learn more on Bing</v>
  </rv>
  <rv s="1">
    <v>en-US</v>
    <v>adzb8m</v>
    <v>268435456</v>
    <v>1</v>
    <v>Powered by Refinitiv</v>
    <v>0</v>
    <v>Bavarian Nordic A/S (XCSE:BAVA)</v>
    <v>2</v>
    <v>3</v>
    <v>Finance</v>
    <v>4</v>
    <v>1.3177000000000001</v>
    <v>-0.2</v>
    <v>-1.194E-3</v>
    <v>DKK</v>
    <v>Bavarian Nordic A/S is a Denmark-based biotechnology company engaged in manufacturing of pharmaceutical preparations. The Company is involved in research and development innovations, production and commercialization of life-saving vaccines based on viral vectors for the delivery of antigens targeting infectious diseases. Bavarian Nordic A/S offers travel health products including cholera, rabies, tick-borne encephalitis and typhoid vaccines, as well as vaccines sold and distributed in selected markets on behalf of third parties. The Company deals with vaccines aimed at improving public health and preparedness. Bavarian Nordic A/S focuses on vaccine solutions that help address the threat of infectious diseases. The Company operates worldwide.</v>
    <v>1611</v>
    <v>Nasdaq Copenhagen</v>
    <v>XCSE</v>
    <v>XCSE</v>
    <v>Philip Heymans Alle 3, HELLERUP, 2900 DK</v>
    <v>167.6</v>
    <v>Pharmaceuticals</v>
    <v>Stock</v>
    <v>45723.539583333331</v>
    <v>3</v>
    <v>163.4</v>
    <v>13208190000</v>
    <v>Bavarian Nordic A/S</v>
    <v>Bavarian Nordic A/S</v>
    <v>166.1</v>
    <v>13.54</v>
    <v>167.5</v>
    <v>167.3</v>
    <v>78854860</v>
    <v>BAVA</v>
    <v>Bavarian Nordic A/S (XCSE:BAVA)</v>
    <v>150535</v>
    <v>350160</v>
    <v>1992</v>
  </rv>
  <rv s="2">
    <v>4</v>
  </rv>
  <rv s="0">
    <v>https://www.bing.com/financeapi/forcetrigger?t=afdb8m&amp;q=XFRA%3aIUSQ&amp;form=skydnc</v>
    <v>Learn more on Bing</v>
  </rv>
  <rv s="3">
    <v>en-US</v>
    <v>afdb8m</v>
    <v>268435456</v>
    <v>1</v>
    <v>Powered by Refinitiv</v>
    <v>5</v>
    <v>iShs MSCI ACWI UCITS ETF USD A (XFRA:IUSQ)</v>
    <v>6</v>
    <v>7</v>
    <v>Finance</v>
    <v>8</v>
    <v>89.86</v>
    <v>34.494999999999997</v>
    <v>-0.49</v>
    <v>-5.8770000000000003E-3</v>
    <v>EUR</v>
    <v>Deutsche Boerse AG</v>
    <v>XFRA</v>
    <v>2E-3</v>
    <v>82.96</v>
    <v>ETF</v>
    <v>45723.538888888892</v>
    <v>6</v>
    <v>82.77</v>
    <v>17755039736.950001</v>
    <v>iShs MSCI ACWI UCITS ETF USD A</v>
    <v>82.94</v>
    <v>83.38</v>
    <v>82.89</v>
    <v>IUSQ</v>
    <v>iShs MSCI ACWI UCITS ETF USD A (XFRA:IUSQ)</v>
    <v>311</v>
  </rv>
  <rv s="2">
    <v>7</v>
  </rv>
  <rv s="4">
    <v>en-US</v>
    <v>avymr7</v>
    <v>268435456</v>
    <v>1</v>
    <v>Powered by Refinitiv</v>
    <v>9</v>
    <v>USD/DKK</v>
    <v>10</v>
    <v>11</v>
    <v>Finance</v>
    <v>12</v>
    <v>7.3297999999999996</v>
    <v>6.6496000000000004</v>
    <v>-4.4600000000000001E-2</v>
    <v>-6.4489999999999999E-3</v>
    <v>DKK</v>
    <v>USD</v>
    <v>6.9184999999999999</v>
    <v>Currency Pair</v>
    <v>45723.550578703704</v>
    <v>6.8616000000000001</v>
    <v>US Dollar/Danish Krone FX Spot Rate</v>
    <v>6.9157999999999999</v>
    <v>6.9161999999999999</v>
    <v>6.8715999999999999</v>
    <v>USDDKK</v>
    <v>USD/DKK</v>
  </rv>
  <rv s="2">
    <v>9</v>
  </rv>
  <rv s="4">
    <v>en-US</v>
    <v>avnf4c</v>
    <v>268435456</v>
    <v>1</v>
    <v>Powered by Refinitiv</v>
    <v>9</v>
    <v>NOK/DKK</v>
    <v>10</v>
    <v>11</v>
    <v>Finance</v>
    <v>12</v>
    <v>0.66210000000000002</v>
    <v>0.61309999999999998</v>
    <v>0</v>
    <v>0</v>
    <v>DKK</v>
    <v>NOK</v>
    <v>0.63570000000000004</v>
    <v>Currency Pair</v>
    <v>45723.550578703704</v>
    <v>0.63319999999999999</v>
    <v>Norwegian Krone/Danish Krone FX Cross Rate</v>
    <v>0.63419999999999999</v>
    <v>0.63419999999999999</v>
    <v>0.63419999999999999</v>
    <v>NOKDKK</v>
    <v>NOK/DKK</v>
  </rv>
  <rv s="2">
    <v>11</v>
  </rv>
  <rv s="4">
    <v>en-US</v>
    <v>av8upr</v>
    <v>268435456</v>
    <v>1</v>
    <v>Powered by Refinitiv</v>
    <v>9</v>
    <v>EUR/DKK</v>
    <v>10</v>
    <v>11</v>
    <v>Finance</v>
    <v>12</v>
    <v>7.4932999999999996</v>
    <v>7.3787000000000003</v>
    <v>4.0000000000000002E-4</v>
    <v>5.3640000000000001E-5</v>
    <v>DKK</v>
    <v>EUR</v>
    <v>7.4619</v>
    <v>Currency Pair</v>
    <v>45723.550578703704</v>
    <v>7.4573</v>
    <v>Euro/Danish Krone FX Cross Rate</v>
    <v>7.4573</v>
    <v>7.4577</v>
    <v>7.4581</v>
    <v>EURDKK</v>
    <v>EUR/DKK</v>
  </rv>
  <rv s="2">
    <v>13</v>
  </rv>
  <rv s="4">
    <v>en-US</v>
    <v>avuosm</v>
    <v>268435456</v>
    <v>1</v>
    <v>Powered by Refinitiv</v>
    <v>9</v>
    <v>SEK/DKK</v>
    <v>10</v>
    <v>11</v>
    <v>Finance</v>
    <v>12</v>
    <v>0.68089999999999995</v>
    <v>0.63290000000000002</v>
    <v>1.1000000000000001E-3</v>
    <v>1.621E-3</v>
    <v>DKK</v>
    <v>SEK</v>
    <v>0.68089999999999995</v>
    <v>Currency Pair</v>
    <v>45723.550578703704</v>
    <v>0.67869999999999997</v>
    <v>Swedish Krona/Danish Krone FX Cross Rate</v>
    <v>0.67859999999999998</v>
    <v>0.67859999999999998</v>
    <v>0.67969999999999997</v>
    <v>SEKDKK</v>
    <v>SEK/DKK</v>
  </rv>
  <rv s="2">
    <v>15</v>
  </rv>
  <rv s="4">
    <v>en-US</v>
    <v>avyc5r</v>
    <v>268435456</v>
    <v>1</v>
    <v>Powered by Refinitiv</v>
    <v>9</v>
    <v>GBP/DKK</v>
    <v>10</v>
    <v>11</v>
    <v>Finance</v>
    <v>12</v>
    <v>9.0733999999999995</v>
    <v>8.6267999999999994</v>
    <v>-3.78E-2</v>
    <v>-4.2430000000000002E-3</v>
    <v>DKK</v>
    <v>GBP</v>
    <v>8.9115000000000002</v>
    <v>Currency Pair</v>
    <v>45723.550578703704</v>
    <v>8.8691999999999993</v>
    <v>UK Pound Sterling/Danish Krone FX Cross Rate</v>
    <v>8.9076000000000004</v>
    <v>8.9080999999999992</v>
    <v>8.8703000000000003</v>
    <v>GBPDKK</v>
    <v>GBP/DKK</v>
  </rv>
  <rv s="2">
    <v>17</v>
  </rv>
  <rv s="4">
    <v>en-US</v>
    <v>av3p8m</v>
    <v>268435456</v>
    <v>1</v>
    <v>Powered by Refinitiv</v>
    <v>9</v>
    <v>CAD/DKK</v>
    <v>10</v>
    <v>11</v>
    <v>Finance</v>
    <v>12</v>
    <v>5.1464999999999996</v>
    <v>4.7908999999999997</v>
    <v>-4.4400000000000002E-2</v>
    <v>-9.1779999999999987E-3</v>
    <v>DKK</v>
    <v>CAD</v>
    <v>4.8390000000000004</v>
    <v>Currency Pair</v>
    <v>45723.550567129627</v>
    <v>4.7908999999999997</v>
    <v>Canadian Dollar/Danish Krone FX Cross Rate</v>
    <v>4.8372000000000002</v>
    <v>4.8375000000000004</v>
    <v>4.7930999999999999</v>
    <v>CADDKK</v>
    <v>CAD/DKK</v>
  </rv>
  <rv s="2">
    <v>19</v>
  </rv>
  <rv s="4">
    <v>en-US</v>
    <v>av4woc</v>
    <v>268435456</v>
    <v>1</v>
    <v>Powered by Refinitiv</v>
    <v>9</v>
    <v>CNY/DKK</v>
    <v>10</v>
    <v>11</v>
    <v>Finance</v>
    <v>12</v>
    <v>1.0075000000000001</v>
    <v>0.93459999999999999</v>
    <v>-4.5999999999999999E-3</v>
    <v>-4.8209999999999998E-3</v>
    <v>DKK</v>
    <v>CNY</v>
    <v>0.95440000000000003</v>
    <v>Currency Pair</v>
    <v>45723.550578703704</v>
    <v>0.94869999999999999</v>
    <v>Chinese Renminbi/Danish Krone FX Cross Rate</v>
    <v>0.95409999999999995</v>
    <v>0.95409999999999995</v>
    <v>0.94950000000000001</v>
    <v>CNYDKK</v>
    <v>CNY/DKK</v>
  </rv>
  <rv s="2">
    <v>21</v>
  </rv>
  <rv s="4">
    <v>en-US</v>
    <v>avbl8m</v>
    <v>268435456</v>
    <v>1</v>
    <v>Powered by Refinitiv</v>
    <v>9</v>
    <v>HKD/DKK</v>
    <v>10</v>
    <v>11</v>
    <v>Finance</v>
    <v>12</v>
    <v>0.94130000000000003</v>
    <v>0.85399999999999998</v>
    <v>-5.5999999999999999E-3</v>
    <v>-6.293E-3</v>
    <v>DKK</v>
    <v>HKD</v>
    <v>0.89</v>
    <v>Currency Pair</v>
    <v>45723.550578703704</v>
    <v>0.88290000000000002</v>
    <v>Hong Kong Dollar/Danish Krone FX Cross Rate</v>
    <v>0.88980000000000004</v>
    <v>0.88990000000000002</v>
    <v>0.88429999999999997</v>
    <v>HKDDKK</v>
    <v>HKD/DKK</v>
  </rv>
  <rv s="2">
    <v>23</v>
  </rv>
  <rv s="4">
    <v>en-US</v>
    <v>ave152</v>
    <v>268435456</v>
    <v>1</v>
    <v>Powered by Refinitiv</v>
    <v>9</v>
    <v>JPY/DKK</v>
    <v>10</v>
    <v>11</v>
    <v>Finance</v>
    <v>12</v>
    <v>4.8320000000000002E-2</v>
    <v>4.2389999999999997E-2</v>
    <v>-2.1800000000000001E-4</v>
    <v>-4.6649999999999999E-3</v>
    <v>DKK</v>
    <v>JPY</v>
    <v>4.6829999999999997E-2</v>
    <v>Currency Pair</v>
    <v>45723.550567129627</v>
    <v>4.65E-2</v>
    <v>Japanese Yen/Danish Krone FX Cross Rate</v>
    <v>4.6730000000000001E-2</v>
    <v>4.6730000000000001E-2</v>
    <v>4.6519999999999999E-2</v>
    <v>JPYDKK</v>
    <v>JPY/DKK</v>
  </rv>
  <rv s="2">
    <v>25</v>
  </rv>
  <rv s="4">
    <v>en-US</v>
    <v>av276h</v>
    <v>268435456</v>
    <v>1</v>
    <v>Powered by Refinitiv</v>
    <v>9</v>
    <v>BRL/DKK</v>
    <v>10</v>
    <v>11</v>
    <v>Finance</v>
    <v>12</v>
    <v>1.3900999999999999</v>
    <v>1.1378999999999999</v>
    <v>-8.3000000000000001E-3</v>
    <v>-6.9179999999999997E-3</v>
    <v>DKK</v>
    <v>BRL</v>
    <v>1.2000999999999999</v>
    <v>Currency Pair</v>
    <v>45723.550578703704</v>
    <v>1.1901999999999999</v>
    <v>Brazilian Real/Danish Krone FX Cross Rate</v>
    <v>1.1996</v>
    <v>1.1997</v>
    <v>1.1914</v>
    <v>BRLDKK</v>
    <v>BRL/DKK</v>
  </rv>
  <rv s="2">
    <v>27</v>
  </rv>
  <rv s="4">
    <v>en-US</v>
    <v>av2sec</v>
    <v>268435456</v>
    <v>1</v>
    <v>Powered by Refinitiv</v>
    <v>9</v>
    <v>BGN/DKK</v>
    <v>10</v>
    <v>11</v>
    <v>Finance</v>
    <v>12</v>
    <v>3.8847</v>
    <v>3.7664</v>
    <v>4.0000000000000002E-4</v>
    <v>1.0489999999999999E-4</v>
    <v>DKK</v>
    <v>BGN</v>
    <v>3.8149999999999999</v>
    <v>Currency Pair</v>
    <v>45723.550567129627</v>
    <v>3.8129</v>
    <v>Bulgarian Lev/Danish Krone FX Cross Rate</v>
    <v>3.8127</v>
    <v>3.8129</v>
    <v>3.8132999999999999</v>
    <v>BGNDKK</v>
    <v>BGN/DKK</v>
  </rv>
  <rv s="2">
    <v>29</v>
  </rv>
  <rv s="4">
    <v>en-US</v>
    <v>avci2w</v>
    <v>268435456</v>
    <v>1</v>
    <v>Powered by Refinitiv</v>
    <v>9</v>
    <v>INR/DKK</v>
    <v>10</v>
    <v>11</v>
    <v>Finance</v>
    <v>12</v>
    <v>8.5400000000000004E-2</v>
    <v>7.8899999999999998E-2</v>
    <v>-4.0000000000000002E-4</v>
    <v>-5.0379999999999999E-3</v>
    <v>DKK</v>
    <v>INR</v>
    <v>7.9500000000000001E-2</v>
    <v>Currency Pair</v>
    <v>45723.550578703704</v>
    <v>7.8899999999999998E-2</v>
    <v>Indian Rupee/Danish Krone FX Cross Rate</v>
    <v>7.9399999999999998E-2</v>
    <v>7.9399999999999998E-2</v>
    <v>7.9000000000000001E-2</v>
    <v>INRDKK</v>
    <v>INR/DKK</v>
  </rv>
  <rv s="2">
    <v>31</v>
  </rv>
  <rv s="4">
    <v>en-US</v>
    <v>avmia2</v>
    <v>268435456</v>
    <v>1</v>
    <v>Powered by Refinitiv</v>
    <v>9</v>
    <v>NZD/DKK</v>
    <v>10</v>
    <v>11</v>
    <v>Finance</v>
    <v>12</v>
    <v>4.2889999999999997</v>
    <v>3.9230999999999998</v>
    <v>-4.4600000000000001E-2</v>
    <v>-1.1244000000000001E-2</v>
    <v>DKK</v>
    <v>NZD</v>
    <v>3.9695999999999998</v>
    <v>Currency Pair</v>
    <v>45723.550578703704</v>
    <v>3.9230999999999998</v>
    <v>New Zealand Dollar/Danish Krone FX Cross Rate</v>
    <v>3.9662000000000002</v>
    <v>3.9664000000000001</v>
    <v>3.9218000000000002</v>
    <v>NZDDKK</v>
    <v>NZD/DKK</v>
  </rv>
  <rv s="2">
    <v>33</v>
  </rv>
  <rv s="4">
    <v>en-US</v>
    <v>avptzr</v>
    <v>268435456</v>
    <v>1</v>
    <v>Powered by Refinitiv</v>
    <v>9</v>
    <v>PLN/DKK</v>
    <v>10</v>
    <v>11</v>
    <v>Finance</v>
    <v>12</v>
    <v>1.8069</v>
    <v>1.6994</v>
    <v>-5.9999999999999995E-4</v>
    <v>-3.3609999999999998E-4</v>
    <v>DKK</v>
    <v>PLN</v>
    <v>1.79</v>
    <v>Currency Pair</v>
    <v>45723.550578703704</v>
    <v>1.7835000000000001</v>
    <v>Polish Zloty/Danish Krone FX Cross Rate</v>
    <v>1.7850999999999999</v>
    <v>1.7851999999999999</v>
    <v>1.7846</v>
    <v>PLNDKK</v>
    <v>PLN/DKK</v>
  </rv>
  <rv s="2">
    <v>35</v>
  </rv>
  <rv s="4">
    <v>en-US</v>
    <v>avqqu2</v>
    <v>268435456</v>
    <v>1</v>
    <v>Powered by Refinitiv</v>
    <v>9</v>
    <v>RUB/DKK</v>
    <v>10</v>
    <v>11</v>
    <v>Finance</v>
    <v>12</v>
    <v>8.4699999999999998E-2</v>
    <v>6.1809999999999997E-2</v>
    <v>-1.55E-4</v>
    <v>-1.9950000000000002E-3</v>
    <v>DKK</v>
    <v>RUB</v>
    <v>7.7729999999999994E-2</v>
    <v>Currency Pair</v>
    <v>45723.550578703704</v>
    <v>7.6859999999999998E-2</v>
    <v>Russian Rouble/Danish Krone FX Cross Rate</v>
    <v>7.7700000000000005E-2</v>
    <v>7.7710000000000001E-2</v>
    <v>7.7549999999999994E-2</v>
    <v>RUBDKK</v>
    <v>RUB/DKK</v>
  </rv>
  <rv s="2">
    <v>37</v>
  </rv>
  <rv s="4">
    <v>en-US</v>
    <v>avuzf2</v>
    <v>268435456</v>
    <v>1</v>
    <v>Powered by Refinitiv</v>
    <v>9</v>
    <v>CHF/DKK</v>
    <v>10</v>
    <v>11</v>
    <v>Finance</v>
    <v>12</v>
    <v>8.1004000000000005</v>
    <v>7.5099</v>
    <v>-1.83E-2</v>
    <v>-2.3400000000000001E-3</v>
    <v>DKK</v>
    <v>CHF</v>
    <v>7.8367000000000004</v>
    <v>Currency Pair</v>
    <v>45723.550567129627</v>
    <v>7.8033999999999999</v>
    <v>Swiss Franc/Danish Krone FX Cross Rate</v>
    <v>7.8197999999999999</v>
    <v>7.8201999999999998</v>
    <v>7.8018999999999998</v>
    <v>CHFDKK</v>
    <v>CHF/DKK</v>
  </rv>
  <rv s="2">
    <v>39</v>
  </rv>
  <rv s="4">
    <v>en-US</v>
    <v>avt6qh</v>
    <v>268435456</v>
    <v>1</v>
    <v>Powered by Refinitiv</v>
    <v>9</v>
    <v>SGD/DKK</v>
    <v>10</v>
    <v>11</v>
    <v>Finance</v>
    <v>12</v>
    <v>5.3471000000000002</v>
    <v>5.0749000000000004</v>
    <v>-2.3699999999999999E-2</v>
    <v>-4.5700000000000003E-3</v>
    <v>DKK</v>
    <v>SGD</v>
    <v>5.1894</v>
    <v>Currency Pair</v>
    <v>45723.550578703704</v>
    <v>5.1619999999999999</v>
    <v>Singapore Dollar/Danish Krone FX Cross Rate</v>
    <v>5.1853999999999996</v>
    <v>5.1856999999999998</v>
    <v>5.1619999999999999</v>
    <v>SGDDKK</v>
    <v>SGD/DKK</v>
  </rv>
  <rv s="2">
    <v>41</v>
  </rv>
  <rv s="4">
    <v>en-US</v>
    <v>avf8kr</v>
    <v>268435456</v>
    <v>1</v>
    <v>Powered by Refinitiv</v>
    <v>9</v>
    <v>KRW/DKK</v>
    <v>10</v>
    <v>11</v>
    <v>Finance</v>
    <v>12</v>
    <v>5.2180000000000004E-3</v>
    <v>4.7489999999999997E-3</v>
    <v>-2.8E-5</v>
    <v>-5.8599999999999998E-3</v>
    <v>DKK</v>
    <v>KRW</v>
    <v>4.7840000000000001E-3</v>
    <v>Currency Pair</v>
    <v>45723.550578703704</v>
    <v>4.7489999999999997E-3</v>
    <v>Korean Won/Danish Krone FX Cross Rate</v>
    <v>4.777E-3</v>
    <v>4.7780000000000001E-3</v>
    <v>4.7499999999999999E-3</v>
    <v>KRWDKK</v>
    <v>KRW/DKK</v>
  </rv>
  <rv s="2">
    <v>43</v>
  </rv>
  <rv s="4">
    <v>en-US</v>
    <v>avwt3m</v>
    <v>268435456</v>
    <v>1</v>
    <v>Powered by Refinitiv</v>
    <v>9</v>
    <v>TRY/DKK</v>
    <v>10</v>
    <v>11</v>
    <v>Finance</v>
    <v>12</v>
    <v>0.21909999999999999</v>
    <v>0.18820000000000001</v>
    <v>-1.2999999999999999E-3</v>
    <v>-6.8489999999999992E-3</v>
    <v>DKK</v>
    <v>TRY</v>
    <v>0.18990000000000001</v>
    <v>Currency Pair</v>
    <v>45723.550567129627</v>
    <v>0.18820000000000001</v>
    <v>Turkish Lira/Danish Krone FX Cross Rate</v>
    <v>0.1898</v>
    <v>0.1898</v>
    <v>0.1885</v>
    <v>TRYDKK</v>
    <v>TRY/DKK</v>
  </rv>
  <rv s="2">
    <v>45</v>
  </rv>
</rvData>
</file>

<file path=xl/richData/rdrichvaluestructure.xml><?xml version="1.0" encoding="utf-8"?>
<rvStructures xmlns="http://schemas.microsoft.com/office/spreadsheetml/2017/richdata" count="5">
  <s t="_hyperlink">
    <k n="Address" t="s"/>
    <k n="Text" t="s"/>
  </s>
  <s t="_linkedentitycore">
    <k n="%EntityCulture" t="s"/>
    <k n="%EntityId" t="s"/>
    <k n="%EntityServiceId"/>
    <k n="%IsRefreshable" t="b"/>
    <k n="%ProviderInfo" t="s"/>
    <k n="_Display" t="spb"/>
    <k n="_DisplayString" t="s"/>
    <k n="_Flags" t="spb"/>
    <k n="_Format" t="spb"/>
    <k n="_Icon" t="s"/>
    <k n="_SubLabel" t="spb"/>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rvStructures>
</file>

<file path=xl/richData/rdsupportingpropertybag.xml><?xml version="1.0" encoding="utf-8"?>
<supportingPropertyBags xmlns="http://schemas.microsoft.com/office/spreadsheetml/2017/richdata2">
  <spbArrays count="3">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32">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Market cap</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13">
    <spb s="0">
      <v>0</v>
      <v>Name</v>
      <v>LearnMoreOnLink</v>
    </spb>
    <spb s="1">
      <v>0</v>
      <v>0</v>
      <v>0</v>
    </spb>
    <spb s="2">
      <v>1</v>
      <v>1</v>
      <v>1</v>
      <v>1</v>
    </spb>
    <spb s="3">
      <v>1</v>
      <v>2</v>
      <v>2</v>
      <v>1</v>
      <v>3</v>
      <v>1</v>
      <v>1</v>
      <v>1</v>
      <v>4</v>
      <v>4</v>
      <v>5</v>
      <v>6</v>
      <v>1</v>
      <v>4</v>
      <v>7</v>
      <v>8</v>
      <v>9</v>
      <v>4</v>
    </spb>
    <spb s="4">
      <v>Delayed 15 minutes</v>
      <v>from previous close</v>
      <v>from previous close</v>
      <v>Source: Nasdaq Nordic</v>
      <v>GMT</v>
    </spb>
    <spb s="0">
      <v>1</v>
      <v>Name</v>
      <v>LearnMoreOnLink</v>
    </spb>
    <spb s="5">
      <v>1</v>
      <v>1</v>
      <v>1</v>
    </spb>
    <spb s="6">
      <v>10</v>
      <v>10</v>
      <v>3</v>
      <v>10</v>
      <v>10</v>
      <v>10</v>
      <v>4</v>
      <v>5</v>
      <v>11</v>
      <v>10</v>
      <v>10</v>
      <v>5</v>
      <v>10</v>
      <v>7</v>
      <v>9</v>
    </spb>
    <spb s="7">
      <v>Delayed 15 minutes</v>
      <v>from previous close</v>
      <v>from previous close</v>
      <v>GMT</v>
    </spb>
    <spb s="8">
      <v>2</v>
      <v>Name</v>
    </spb>
    <spb s="9">
      <v>1</v>
      <v>1</v>
    </spb>
    <spb s="10">
      <v>1</v>
      <v>1</v>
      <v>3</v>
      <v>1</v>
      <v>1</v>
      <v>1</v>
      <v>5</v>
      <v>1</v>
      <v>1</v>
      <v>1</v>
      <v>7</v>
      <v>9</v>
    </spb>
    <spb s="11">
      <v>GMT</v>
    </spb>
  </spbData>
</supportingPropertyBags>
</file>

<file path=xl/richData/rdsupportingpropertybagstructure.xml><?xml version="1.0" encoding="utf-8"?>
<spbStructures xmlns="http://schemas.microsoft.com/office/spreadsheetml/2017/richdata2" count="12">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Previous close" t="i"/>
    <k n="Volume average" t="i"/>
    <k n="Last trade time" t="i"/>
    <k n="Year incorporated" t="i"/>
    <k n="`%EntityServiceId" t="i"/>
    <k n="Shares outstanding" t="i"/>
  </s>
  <s>
    <k n="Price" t="s"/>
    <k n="Change" t="s"/>
    <k n="Change (%)" t="s"/>
    <k n="ExchangeID" t="s"/>
    <k n="Last trade time" t="s"/>
  </s>
  <s>
    <k n="UniqueName" t="spb"/>
    <k n="`%ProviderInfo" t="spb"/>
    <k n="LearnMoreOnLink" t="spb"/>
  </s>
  <s>
    <k n="Low" t="i"/>
    <k n="High" t="i"/>
    <k n="Name" t="i"/>
    <k n="Open" t="i"/>
    <k n="Price" t="i"/>
    <k n="Change" t="i"/>
    <k n="Volume" t="i"/>
    <k n="Change (%)" t="i"/>
    <k n="Market cap" t="i"/>
    <k n="52 week low" t="i"/>
    <k n="52 week high" t="i"/>
    <k n="Expense ratio" t="i"/>
    <k n="Previous close" t="i"/>
    <k n="Last trade time" t="i"/>
    <k n="`%EntityServiceId" t="i"/>
  </s>
  <s>
    <k n="Price" t="s"/>
    <k n="Change" t="s"/>
    <k n="Change (%)" t="s"/>
    <k n="Last trade time" t="s"/>
  </s>
  <s>
    <k n="^Order" t="spba"/>
    <k n="TitleProperty" t="s"/>
  </s>
  <s>
    <k n="UniqueName" t="spb"/>
    <k n="`%ProviderInfo" t="spb"/>
  </s>
  <s>
    <k n="Low" t="i"/>
    <k n="High" t="i"/>
    <k n="Name" t="i"/>
    <k n="Open" t="i"/>
    <k n="Price" t="i"/>
    <k n="Change" t="i"/>
    <k n="Change (%)" t="i"/>
    <k n="52 week low" t="i"/>
    <k n="52 week high" t="i"/>
    <k n="Previous close" t="i"/>
    <k n="Last trade time" t="i"/>
    <k n="`%EntityServiceId" t="i"/>
  </s>
  <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 #,##0.00 [$kr.-da-DK]_-;-* #,##0.00 [$kr.-da-DK]_-;_-* "-"?? [$kr.-da-DK]_-;_-@_-</rpv>
    </rSty>
    <rSty dxfid="5">
      <rpv i="0">#,##0.00</rpv>
    </rSty>
    <rSty>
      <rpv i="1">1</rpv>
    </rSty>
    <rSty dxfid="4">
      <rpv i="0">#,##0</rpv>
    </rSty>
    <rSty dxfid="3"/>
    <rSty dxfid="1">
      <rpv i="0">_-* #,##0 [$kr.-da-DK]_-;-* #,##0 [$kr.-da-DK]_-;_-* "-" [$kr.-da-DK]_-;_-@_-</rpv>
    </rSty>
    <rSty dxfid="2"/>
    <rSty dxfid="6">
      <rpv i="0">0</rpv>
    </rSty>
    <rSty dxfid="0">
      <rpv i="0">0.00</rpv>
    </rSty>
    <rSty dxfid="1">
      <rpv i="0">_([$€-x-euro2] * #,##0.00_);_([$€-x-euro2] * (#,##0.00);_([$€-x-euro2] * "-"??_);_(@_)</rpv>
    </rSty>
    <rSty dxfid="1">
      <rpv i="0">_([$€-x-euro2] * #,##0_);_([$€-x-euro2] * (#,##0);_([$€-x-euro2] * "-"_);_(@_)</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C4A709-30D1-475B-8945-379E856BDBB8}" name="Tabel9" displayName="Tabel9" ref="A8:D28" totalsRowShown="0" headerRowDxfId="10" dataDxfId="9" headerRowBorderDxfId="7" tableBorderDxfId="8" totalsRowBorderDxfId="6">
  <autoFilter ref="A8:D28" xr:uid="{31C4A709-30D1-475B-8945-379E856BDBB8}"/>
  <tableColumns count="4">
    <tableColumn id="1" xr3:uid="{2F871042-4FF0-4F3B-B871-517368587589}" name="Valuta" dataDxfId="5"/>
    <tableColumn id="2" xr3:uid="{93A107A1-F3CC-4A07-A4DD-76AEF77F8491}" name="Symbol" dataDxfId="4"/>
    <tableColumn id="3" xr3:uid="{DC0480CD-9E98-430B-B9D5-9FFEA7BCAC86}" name="Kurs" dataDxfId="3" dataCellStyle="Komma">
      <calculatedColumnFormula array="1">_FV(A9,"Price")</calculatedColumnFormula>
    </tableColumn>
    <tableColumn id="4" xr3:uid="{E25A0580-2189-412A-8793-ACFCB5D4A0CD}" name="Change i dag" dataDxfId="2">
      <calculatedColumnFormula array="1">_FV(A9,"Change (%)",TRUE)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31A5-7722-4A7E-9BCD-55FA31CD301A}">
  <dimension ref="A1:X24"/>
  <sheetViews>
    <sheetView tabSelected="1" workbookViewId="0">
      <selection activeCell="C15" sqref="C15"/>
    </sheetView>
  </sheetViews>
  <sheetFormatPr defaultRowHeight="14" x14ac:dyDescent="0.3"/>
  <cols>
    <col min="1" max="1" width="51.54296875" style="11" customWidth="1"/>
    <col min="2" max="2" width="16.26953125" style="11" customWidth="1"/>
    <col min="3" max="4" width="16.08984375" style="11" customWidth="1"/>
    <col min="5" max="5" width="20.7265625" style="11" customWidth="1"/>
    <col min="6" max="6" width="10.7265625" style="11" bestFit="1" customWidth="1"/>
    <col min="7" max="7" width="17.7265625" style="11" customWidth="1"/>
    <col min="8" max="8" width="16.1796875" style="11" customWidth="1"/>
    <col min="9" max="9" width="12.36328125" style="11" bestFit="1" customWidth="1"/>
    <col min="10" max="10" width="8.7265625" style="11"/>
    <col min="11" max="11" width="21.36328125" style="11" bestFit="1" customWidth="1"/>
    <col min="12" max="16384" width="8.7265625" style="11"/>
  </cols>
  <sheetData>
    <row r="1" spans="1:24" s="2" customFormat="1" x14ac:dyDescent="0.3">
      <c r="A1" s="1" t="s">
        <v>0</v>
      </c>
      <c r="B1" s="1"/>
      <c r="C1" s="1"/>
      <c r="D1" s="1"/>
      <c r="E1" s="1"/>
      <c r="F1" s="1"/>
      <c r="G1" s="1"/>
      <c r="H1" s="1"/>
      <c r="I1" s="1"/>
      <c r="J1" s="1"/>
      <c r="K1" s="1"/>
      <c r="L1" s="1"/>
      <c r="M1" s="1"/>
    </row>
    <row r="2" spans="1:24" s="2" customFormat="1" x14ac:dyDescent="0.3">
      <c r="A2" s="1"/>
      <c r="B2" s="1"/>
      <c r="C2" s="1"/>
      <c r="D2" s="1"/>
      <c r="E2" s="1"/>
      <c r="F2" s="1"/>
      <c r="G2" s="1"/>
      <c r="H2" s="1"/>
      <c r="I2" s="1"/>
      <c r="J2" s="1"/>
      <c r="K2" s="1"/>
      <c r="L2" s="1"/>
      <c r="M2" s="1"/>
    </row>
    <row r="5" spans="1:24" s="5" customFormat="1" ht="18" x14ac:dyDescent="0.4">
      <c r="A5" s="3" t="s">
        <v>1</v>
      </c>
      <c r="B5" s="4" t="s">
        <v>2</v>
      </c>
      <c r="C5" s="4" t="s">
        <v>3</v>
      </c>
      <c r="D5" s="4" t="s">
        <v>18</v>
      </c>
      <c r="E5" s="4" t="s">
        <v>4</v>
      </c>
      <c r="F5" s="4" t="s">
        <v>5</v>
      </c>
      <c r="G5" s="4" t="s">
        <v>10</v>
      </c>
      <c r="H5" s="4" t="s">
        <v>6</v>
      </c>
      <c r="I5" s="4" t="s">
        <v>9</v>
      </c>
      <c r="J5" s="4"/>
      <c r="K5" s="4"/>
      <c r="L5" s="4"/>
      <c r="M5" s="4"/>
      <c r="N5" s="4"/>
      <c r="O5" s="4"/>
      <c r="P5" s="4"/>
      <c r="Q5" s="4"/>
      <c r="R5" s="4"/>
      <c r="S5" s="4"/>
      <c r="T5" s="4"/>
      <c r="U5" s="4"/>
      <c r="V5" s="4"/>
      <c r="W5" s="4"/>
      <c r="X5" s="3"/>
    </row>
    <row r="6" spans="1:24" s="8" customFormat="1" x14ac:dyDescent="0.3">
      <c r="A6" s="6"/>
      <c r="B6" s="7"/>
      <c r="C6" s="7" t="s">
        <v>7</v>
      </c>
      <c r="D6" s="7"/>
      <c r="E6" s="7" t="s">
        <v>8</v>
      </c>
      <c r="F6" s="7"/>
      <c r="G6" s="7" t="s">
        <v>11</v>
      </c>
      <c r="H6" s="7" t="s">
        <v>8</v>
      </c>
      <c r="I6" s="7" t="s">
        <v>8</v>
      </c>
      <c r="J6" s="7"/>
      <c r="K6" s="7"/>
      <c r="L6" s="7"/>
      <c r="M6" s="7"/>
      <c r="N6" s="7"/>
      <c r="O6" s="7"/>
      <c r="P6" s="7"/>
      <c r="Q6" s="7"/>
      <c r="R6" s="7"/>
      <c r="S6" s="7"/>
      <c r="T6" s="7"/>
      <c r="U6" s="7"/>
      <c r="V6" s="7"/>
      <c r="W6" s="7"/>
      <c r="X6" s="6"/>
    </row>
    <row r="7" spans="1:24" x14ac:dyDescent="0.3">
      <c r="A7" s="9" t="e" vm="1">
        <v>#VALUE!</v>
      </c>
      <c r="B7" s="10">
        <v>600</v>
      </c>
      <c r="C7" s="10">
        <v>30</v>
      </c>
      <c r="D7" s="10" t="str" cm="1">
        <f t="array" aca="1" ref="D7" ca="1">_FV(A7,"Currency")</f>
        <v>DKK</v>
      </c>
      <c r="E7" s="17">
        <f>B7*C7</f>
        <v>18000</v>
      </c>
      <c r="F7" s="18" cm="1">
        <f t="array" aca="1" ref="F7" ca="1">_FV(A7,"Price")</f>
        <v>608</v>
      </c>
      <c r="G7" s="19" cm="1">
        <f t="array" aca="1" ref="G7" ca="1">_FV(A7,"Change (%)",TRUE)</f>
        <v>-7.1850000000000004E-3</v>
      </c>
      <c r="H7" s="10">
        <f ca="1">F7*C7</f>
        <v>18240</v>
      </c>
      <c r="I7" s="10">
        <f ca="1">H7-E7</f>
        <v>240</v>
      </c>
      <c r="J7" s="35" cm="1">
        <f t="array" aca="1" ref="J7" ca="1">_FV(A7,"Volume")</f>
        <v>989128</v>
      </c>
      <c r="K7" s="36" cm="1">
        <f t="array" aca="1" ref="K7" ca="1">_FV(A7,"Market cap",TRUE)</f>
        <v>2076114000000</v>
      </c>
      <c r="L7" s="10"/>
      <c r="M7" s="10"/>
      <c r="N7" s="10"/>
      <c r="O7" s="10"/>
      <c r="P7" s="10"/>
      <c r="Q7" s="10"/>
      <c r="R7" s="10"/>
      <c r="S7" s="10"/>
      <c r="T7" s="10"/>
      <c r="U7" s="10"/>
      <c r="V7" s="10"/>
      <c r="W7" s="10"/>
      <c r="X7" s="9"/>
    </row>
    <row r="8" spans="1:24" x14ac:dyDescent="0.3">
      <c r="A8" s="9" t="e" vm="2">
        <v>#VALUE!</v>
      </c>
      <c r="B8" s="10">
        <v>200</v>
      </c>
      <c r="C8" s="10">
        <v>100</v>
      </c>
      <c r="D8" s="10" t="str" cm="1">
        <f t="array" aca="1" ref="D8" ca="1">_FV(A8,"Currency")</f>
        <v>DKK</v>
      </c>
      <c r="E8" s="17">
        <f>B8*C8</f>
        <v>20000</v>
      </c>
      <c r="F8" s="18" cm="1">
        <f t="array" aca="1" ref="F8" ca="1">_FV(A8,"Price")</f>
        <v>167.3</v>
      </c>
      <c r="G8" s="19" cm="1">
        <f t="array" aca="1" ref="G8" ca="1">_FV(A8,"Change (%)",TRUE)</f>
        <v>-1.194E-3</v>
      </c>
      <c r="H8" s="10">
        <f ca="1">F8*C8</f>
        <v>16730</v>
      </c>
      <c r="I8" s="10">
        <f ca="1">H8-E8</f>
        <v>-3270</v>
      </c>
      <c r="J8" s="35" cm="1">
        <f t="array" aca="1" ref="J8" ca="1">_FV(A8,"Volume")</f>
        <v>150535</v>
      </c>
      <c r="K8" s="36" cm="1">
        <f t="array" aca="1" ref="K8" ca="1">_FV(A8,"Market cap",TRUE)</f>
        <v>13208190000</v>
      </c>
      <c r="L8" s="10"/>
      <c r="M8" s="10"/>
      <c r="N8" s="10"/>
      <c r="O8" s="10"/>
      <c r="P8" s="10"/>
      <c r="Q8" s="10"/>
      <c r="R8" s="10"/>
      <c r="S8" s="10"/>
      <c r="T8" s="10"/>
      <c r="U8" s="10"/>
      <c r="V8" s="10"/>
      <c r="W8" s="10"/>
      <c r="X8" s="9"/>
    </row>
    <row r="9" spans="1:24" x14ac:dyDescent="0.3">
      <c r="A9" s="9" t="e" vm="3">
        <v>#VALUE!</v>
      </c>
      <c r="B9" s="10">
        <v>80</v>
      </c>
      <c r="C9" s="10">
        <v>100</v>
      </c>
      <c r="D9" s="10" t="str" cm="1">
        <f t="array" aca="1" ref="D9" ca="1">_FV(A9,"Currency")</f>
        <v>EUR</v>
      </c>
      <c r="E9" s="33">
        <f ca="1">(B9*'Ark2'!C12)*C9</f>
        <v>59664.800000000003</v>
      </c>
      <c r="F9" s="18" cm="1">
        <f t="array" aca="1" ref="F9" ca="1">_FV(A9,"Price")</f>
        <v>82.89</v>
      </c>
      <c r="G9" s="19" cm="1">
        <f t="array" aca="1" ref="G9" ca="1">_FV(A9,"Change (%)",TRUE)</f>
        <v>-5.8770000000000003E-3</v>
      </c>
      <c r="H9" s="10">
        <f ca="1">(F9*'Ark2'!C12)*C9</f>
        <v>61820.190900000001</v>
      </c>
      <c r="I9" s="10">
        <f ca="1">H9-E9</f>
        <v>2155.3908999999985</v>
      </c>
      <c r="J9" s="35" cm="1">
        <f t="array" aca="1" ref="J9" ca="1">_FV(A9,"Volume")</f>
        <v>311</v>
      </c>
      <c r="K9" s="36" cm="1">
        <f t="array" aca="1" ref="K9" ca="1">_FV(A9,"Market cap",TRUE)</f>
        <v>17755039736.950001</v>
      </c>
      <c r="L9" s="10"/>
      <c r="M9" s="10"/>
      <c r="N9" s="10"/>
      <c r="O9" s="10"/>
      <c r="P9" s="10"/>
      <c r="Q9" s="10"/>
      <c r="R9" s="10"/>
      <c r="S9" s="10"/>
      <c r="T9" s="10"/>
      <c r="U9" s="10"/>
      <c r="V9" s="10"/>
      <c r="W9" s="10"/>
      <c r="X9" s="9"/>
    </row>
    <row r="10" spans="1:24" x14ac:dyDescent="0.3">
      <c r="A10" s="9"/>
      <c r="B10" s="10"/>
      <c r="C10" s="10"/>
      <c r="D10" s="10"/>
      <c r="E10" s="17">
        <f>B10*C10</f>
        <v>0</v>
      </c>
      <c r="F10" s="18"/>
      <c r="G10" s="19"/>
      <c r="H10" s="10">
        <f>F10*C10</f>
        <v>0</v>
      </c>
      <c r="I10" s="10">
        <f>H10-E10</f>
        <v>0</v>
      </c>
      <c r="J10" s="10"/>
      <c r="K10" s="10"/>
      <c r="L10" s="10"/>
      <c r="M10" s="10"/>
      <c r="N10" s="10"/>
      <c r="O10" s="10"/>
      <c r="P10" s="10"/>
      <c r="Q10" s="10"/>
      <c r="R10" s="10"/>
      <c r="S10" s="10"/>
      <c r="T10" s="10"/>
      <c r="U10" s="10"/>
      <c r="V10" s="10"/>
      <c r="W10" s="10"/>
      <c r="X10" s="9"/>
    </row>
    <row r="11" spans="1:24" x14ac:dyDescent="0.3">
      <c r="A11" s="9"/>
      <c r="B11" s="10"/>
      <c r="C11" s="10"/>
      <c r="D11" s="10"/>
      <c r="E11" s="10"/>
      <c r="F11" s="10"/>
      <c r="G11" s="10"/>
      <c r="H11" s="9"/>
      <c r="I11" s="10"/>
      <c r="J11" s="10"/>
      <c r="K11" s="10"/>
      <c r="L11" s="10"/>
      <c r="M11" s="10"/>
      <c r="N11" s="10"/>
      <c r="O11" s="10"/>
      <c r="P11" s="10"/>
      <c r="Q11" s="10"/>
      <c r="R11" s="10"/>
      <c r="S11" s="10"/>
      <c r="T11" s="10"/>
      <c r="U11" s="10"/>
      <c r="V11" s="10"/>
      <c r="W11" s="10"/>
      <c r="X11" s="9"/>
    </row>
    <row r="12" spans="1:24" x14ac:dyDescent="0.3">
      <c r="A12" s="9"/>
      <c r="B12" s="10"/>
      <c r="C12" s="10"/>
      <c r="D12" s="10"/>
      <c r="E12" s="10"/>
      <c r="F12" s="10"/>
      <c r="G12" s="10"/>
      <c r="H12" s="9"/>
      <c r="I12" s="10"/>
      <c r="J12" s="10"/>
      <c r="K12" s="10"/>
      <c r="L12" s="10"/>
      <c r="M12" s="10"/>
      <c r="N12" s="10"/>
      <c r="O12" s="10"/>
      <c r="P12" s="10"/>
      <c r="Q12" s="10"/>
      <c r="R12" s="10"/>
      <c r="S12" s="10"/>
      <c r="T12" s="10"/>
      <c r="U12" s="10"/>
      <c r="V12" s="10"/>
      <c r="W12" s="10"/>
      <c r="X12" s="9"/>
    </row>
    <row r="13" spans="1:24" x14ac:dyDescent="0.3">
      <c r="A13" s="9"/>
      <c r="B13" s="10"/>
      <c r="C13" s="10"/>
      <c r="D13" s="10"/>
      <c r="E13" s="10"/>
      <c r="F13" s="10"/>
      <c r="G13" s="10"/>
      <c r="H13" s="10"/>
      <c r="I13" s="10"/>
      <c r="J13" s="10"/>
      <c r="K13" s="10"/>
      <c r="L13" s="10"/>
      <c r="M13" s="10"/>
      <c r="N13" s="10"/>
      <c r="O13" s="10"/>
      <c r="P13" s="10"/>
      <c r="Q13" s="10"/>
      <c r="R13" s="10"/>
      <c r="S13" s="10"/>
      <c r="T13" s="10"/>
      <c r="U13" s="10"/>
      <c r="V13" s="10"/>
      <c r="W13" s="10"/>
      <c r="X13" s="9"/>
    </row>
    <row r="14" spans="1:24" x14ac:dyDescent="0.3">
      <c r="A14" s="12" t="s">
        <v>12</v>
      </c>
      <c r="B14" s="10"/>
      <c r="C14" s="10"/>
      <c r="D14" s="10"/>
      <c r="E14" s="34">
        <f ca="1">SUM(E7:E9)</f>
        <v>97664.8</v>
      </c>
      <c r="F14" s="10"/>
      <c r="G14" s="10"/>
      <c r="H14" s="34">
        <f ca="1">SUM(H7:H9)</f>
        <v>96790.190900000001</v>
      </c>
      <c r="I14" s="34">
        <f ca="1">H14-E14</f>
        <v>-874.60910000000149</v>
      </c>
      <c r="J14" s="10"/>
      <c r="K14" s="10"/>
      <c r="L14" s="10"/>
      <c r="M14" s="10"/>
      <c r="N14" s="10"/>
      <c r="O14" s="10"/>
      <c r="P14" s="10"/>
      <c r="Q14" s="10"/>
      <c r="R14" s="10"/>
      <c r="S14" s="10"/>
      <c r="T14" s="10"/>
      <c r="U14" s="10"/>
      <c r="V14" s="10"/>
      <c r="W14" s="10"/>
      <c r="X14" s="9"/>
    </row>
    <row r="15" spans="1:24" x14ac:dyDescent="0.3">
      <c r="A15" s="14"/>
      <c r="B15" s="15"/>
      <c r="C15" s="15"/>
      <c r="D15" s="15"/>
      <c r="E15" s="15"/>
      <c r="F15" s="15"/>
      <c r="G15" s="15"/>
      <c r="H15" s="15"/>
      <c r="I15" s="15"/>
      <c r="J15" s="15"/>
      <c r="K15" s="15"/>
      <c r="L15" s="15"/>
      <c r="M15" s="15"/>
      <c r="N15" s="15"/>
      <c r="O15" s="15"/>
      <c r="P15" s="15"/>
      <c r="Q15" s="15"/>
      <c r="R15" s="15"/>
      <c r="S15" s="15"/>
      <c r="T15" s="15"/>
      <c r="U15" s="15"/>
      <c r="V15" s="15"/>
      <c r="W15" s="15"/>
      <c r="X15" s="16"/>
    </row>
    <row r="23" spans="1:7" s="13" customFormat="1" ht="20" x14ac:dyDescent="0.4">
      <c r="A23" s="1" t="s">
        <v>13</v>
      </c>
      <c r="B23" s="1"/>
      <c r="C23" s="1"/>
      <c r="D23" s="1"/>
      <c r="E23" s="1"/>
      <c r="F23" s="1"/>
      <c r="G23" s="1"/>
    </row>
    <row r="24" spans="1:7" s="13" customFormat="1" ht="20" x14ac:dyDescent="0.4">
      <c r="A24" s="1"/>
      <c r="B24" s="1"/>
      <c r="C24" s="1"/>
      <c r="D24" s="1"/>
      <c r="E24" s="1"/>
      <c r="F24" s="1"/>
      <c r="G24" s="1"/>
    </row>
  </sheetData>
  <mergeCells count="2">
    <mergeCell ref="A1:M2"/>
    <mergeCell ref="A23:G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FDF7-4715-415A-AA7D-747B68645DB2}">
  <dimension ref="A1:M29"/>
  <sheetViews>
    <sheetView workbookViewId="0">
      <selection activeCell="A6" sqref="A6:D6"/>
    </sheetView>
  </sheetViews>
  <sheetFormatPr defaultRowHeight="14.5" x14ac:dyDescent="0.35"/>
  <cols>
    <col min="1" max="4" width="15.1796875" customWidth="1"/>
  </cols>
  <sheetData>
    <row r="1" spans="1:13" x14ac:dyDescent="0.35">
      <c r="A1" s="1" t="s">
        <v>14</v>
      </c>
      <c r="B1" s="1"/>
      <c r="C1" s="1"/>
      <c r="D1" s="1"/>
      <c r="E1" s="1"/>
      <c r="F1" s="1"/>
      <c r="G1" s="1"/>
      <c r="H1" s="1"/>
      <c r="I1" s="11"/>
      <c r="J1" s="11"/>
      <c r="K1" s="11"/>
      <c r="L1" s="11"/>
      <c r="M1" s="11"/>
    </row>
    <row r="2" spans="1:13" x14ac:dyDescent="0.35">
      <c r="A2" s="1"/>
      <c r="B2" s="1"/>
      <c r="C2" s="1"/>
      <c r="D2" s="1"/>
      <c r="E2" s="1"/>
      <c r="F2" s="1"/>
      <c r="G2" s="1"/>
      <c r="H2" s="1"/>
      <c r="I2" s="11"/>
      <c r="J2" s="11"/>
      <c r="K2" s="11"/>
      <c r="L2" s="11"/>
      <c r="M2" s="11"/>
    </row>
    <row r="3" spans="1:13" x14ac:dyDescent="0.35">
      <c r="A3" s="11"/>
      <c r="B3" s="11"/>
      <c r="C3" s="11"/>
      <c r="D3" s="11"/>
      <c r="E3" s="11"/>
      <c r="F3" s="11"/>
      <c r="G3" s="11"/>
      <c r="H3" s="11"/>
      <c r="I3" s="11"/>
      <c r="J3" s="11"/>
      <c r="K3" s="11"/>
      <c r="L3" s="11"/>
      <c r="M3" s="11"/>
    </row>
    <row r="4" spans="1:13" x14ac:dyDescent="0.35">
      <c r="A4" s="11" t="s">
        <v>15</v>
      </c>
      <c r="B4" s="11"/>
      <c r="C4" s="11"/>
      <c r="D4" s="11"/>
      <c r="E4" s="11"/>
      <c r="F4" s="11"/>
      <c r="G4" s="11"/>
      <c r="H4" s="11"/>
      <c r="I4" s="11"/>
      <c r="J4" s="11"/>
      <c r="K4" s="11"/>
      <c r="L4" s="11"/>
      <c r="M4" s="11"/>
    </row>
    <row r="5" spans="1:13" x14ac:dyDescent="0.35">
      <c r="A5" s="11" t="s">
        <v>16</v>
      </c>
      <c r="B5" s="11"/>
      <c r="C5" s="11"/>
      <c r="D5" s="11"/>
      <c r="E5" s="11"/>
      <c r="F5" s="11"/>
      <c r="G5" s="11"/>
      <c r="H5" s="11"/>
      <c r="I5" s="11"/>
      <c r="J5" s="11"/>
      <c r="K5" s="11"/>
      <c r="L5" s="11"/>
      <c r="M5" s="11"/>
    </row>
    <row r="6" spans="1:13" x14ac:dyDescent="0.35">
      <c r="A6" s="11" t="s">
        <v>17</v>
      </c>
      <c r="B6" s="11"/>
      <c r="C6" s="11"/>
      <c r="D6" s="11"/>
      <c r="E6" s="11"/>
      <c r="F6" s="11"/>
      <c r="G6" s="11"/>
      <c r="H6" s="11"/>
      <c r="I6" s="11"/>
      <c r="J6" s="11"/>
      <c r="K6" s="11"/>
      <c r="L6" s="11"/>
      <c r="M6" s="11"/>
    </row>
    <row r="7" spans="1:13" x14ac:dyDescent="0.35">
      <c r="A7" s="11"/>
      <c r="B7" s="11"/>
      <c r="C7" s="11"/>
      <c r="D7" s="11"/>
      <c r="E7" s="11"/>
      <c r="F7" s="11"/>
      <c r="G7" s="11"/>
      <c r="H7" s="11"/>
      <c r="I7" s="11"/>
      <c r="J7" s="11"/>
      <c r="K7" s="11"/>
      <c r="L7" s="11"/>
      <c r="M7" s="11"/>
    </row>
    <row r="8" spans="1:13" x14ac:dyDescent="0.35">
      <c r="A8" s="20" t="s">
        <v>18</v>
      </c>
      <c r="B8" s="21" t="s">
        <v>19</v>
      </c>
      <c r="C8" s="21" t="s">
        <v>5</v>
      </c>
      <c r="D8" s="22" t="s">
        <v>20</v>
      </c>
      <c r="E8" s="11"/>
      <c r="F8" s="11"/>
      <c r="G8" s="11"/>
      <c r="H8" s="11"/>
      <c r="I8" s="11"/>
      <c r="J8" s="11"/>
      <c r="K8" s="11"/>
      <c r="L8" s="11"/>
      <c r="M8" s="11"/>
    </row>
    <row r="9" spans="1:13" x14ac:dyDescent="0.35">
      <c r="A9" s="23" t="s">
        <v>8</v>
      </c>
      <c r="B9" s="24" t="s">
        <v>8</v>
      </c>
      <c r="C9" s="25">
        <v>1</v>
      </c>
      <c r="D9" s="26" t="s">
        <v>21</v>
      </c>
      <c r="E9" s="11"/>
      <c r="F9" s="11"/>
      <c r="G9" s="11"/>
      <c r="H9" s="11"/>
      <c r="I9" s="11"/>
      <c r="J9" s="11"/>
      <c r="K9" s="11"/>
      <c r="L9" s="11"/>
      <c r="M9" s="11"/>
    </row>
    <row r="10" spans="1:13" x14ac:dyDescent="0.35">
      <c r="A10" s="23" t="e" vm="4">
        <v>#VALUE!</v>
      </c>
      <c r="B10" s="24" t="s">
        <v>22</v>
      </c>
      <c r="C10" s="27">
        <f ca="1">_FV(A10,"Price")</f>
        <v>6.8715999999999999</v>
      </c>
      <c r="D10" s="28" cm="1">
        <f t="array" aca="1" ref="D10" ca="1">_FV(A10,"Change (%)",TRUE)</f>
        <v>-6.4489999999999999E-3</v>
      </c>
      <c r="E10" s="11"/>
      <c r="F10" s="11"/>
      <c r="G10" s="11"/>
      <c r="H10" s="11"/>
      <c r="I10" s="11"/>
      <c r="J10" s="11"/>
      <c r="K10" s="11"/>
      <c r="L10" s="11"/>
      <c r="M10" s="11"/>
    </row>
    <row r="11" spans="1:13" x14ac:dyDescent="0.35">
      <c r="A11" s="23" t="e" vm="5">
        <v>#VALUE!</v>
      </c>
      <c r="B11" s="24" t="s">
        <v>23</v>
      </c>
      <c r="C11" s="27" cm="1">
        <f t="array" aca="1" ref="C11" ca="1">_FV(A11,"Price")</f>
        <v>0.63419999999999999</v>
      </c>
      <c r="D11" s="28" cm="1">
        <f t="array" aca="1" ref="D11" ca="1">_FV(A11,"Change (%)",TRUE)</f>
        <v>0</v>
      </c>
      <c r="E11" s="11"/>
      <c r="F11" s="11"/>
      <c r="G11" s="11"/>
      <c r="H11" s="11"/>
      <c r="I11" s="11"/>
      <c r="J11" s="11"/>
      <c r="K11" s="11"/>
      <c r="L11" s="11"/>
      <c r="M11" s="11"/>
    </row>
    <row r="12" spans="1:13" x14ac:dyDescent="0.35">
      <c r="A12" s="23" t="e" vm="6">
        <v>#VALUE!</v>
      </c>
      <c r="B12" s="24" t="s">
        <v>24</v>
      </c>
      <c r="C12" s="27" cm="1">
        <f t="array" aca="1" ref="C12" ca="1">_FV(A12,"Price")</f>
        <v>7.4581</v>
      </c>
      <c r="D12" s="28" cm="1">
        <f t="array" aca="1" ref="D12" ca="1">_FV(A12,"Change (%)",TRUE)</f>
        <v>5.3640000000000001E-5</v>
      </c>
      <c r="E12" s="11"/>
      <c r="F12" s="11"/>
      <c r="G12" s="11"/>
      <c r="H12" s="11"/>
      <c r="I12" s="11"/>
      <c r="J12" s="11"/>
      <c r="K12" s="11"/>
      <c r="L12" s="11"/>
      <c r="M12" s="11"/>
    </row>
    <row r="13" spans="1:13" x14ac:dyDescent="0.35">
      <c r="A13" s="23" t="e" vm="7">
        <v>#VALUE!</v>
      </c>
      <c r="B13" s="24" t="s">
        <v>25</v>
      </c>
      <c r="C13" s="27" cm="1">
        <f t="array" aca="1" ref="C13" ca="1">_FV(A13,"Price")</f>
        <v>0.67969999999999997</v>
      </c>
      <c r="D13" s="28" cm="1">
        <f t="array" aca="1" ref="D13" ca="1">_FV(A13,"Change (%)",TRUE)</f>
        <v>1.621E-3</v>
      </c>
      <c r="E13" s="11"/>
      <c r="F13" s="11"/>
      <c r="G13" s="11"/>
      <c r="H13" s="11"/>
      <c r="I13" s="11"/>
      <c r="J13" s="11"/>
      <c r="K13" s="11"/>
      <c r="L13" s="11"/>
      <c r="M13" s="11"/>
    </row>
    <row r="14" spans="1:13" x14ac:dyDescent="0.35">
      <c r="A14" s="23" t="e" vm="8">
        <v>#VALUE!</v>
      </c>
      <c r="B14" s="24" t="s">
        <v>26</v>
      </c>
      <c r="C14" s="27" cm="1">
        <f t="array" aca="1" ref="C14" ca="1">_FV(A14,"Price")</f>
        <v>8.8703000000000003</v>
      </c>
      <c r="D14" s="28" cm="1">
        <f t="array" aca="1" ref="D14" ca="1">_FV(A14,"Change (%)",TRUE)</f>
        <v>-4.2430000000000002E-3</v>
      </c>
      <c r="E14" s="11"/>
      <c r="F14" s="11"/>
      <c r="G14" s="11"/>
      <c r="H14" s="11"/>
      <c r="I14" s="11"/>
      <c r="J14" s="11"/>
      <c r="K14" s="11"/>
      <c r="L14" s="11"/>
      <c r="M14" s="11"/>
    </row>
    <row r="15" spans="1:13" x14ac:dyDescent="0.35">
      <c r="A15" s="23" t="e" vm="9">
        <v>#VALUE!</v>
      </c>
      <c r="B15" s="24" t="s">
        <v>27</v>
      </c>
      <c r="C15" s="27" cm="1">
        <f t="array" aca="1" ref="C15" ca="1">_FV(A15,"Price")</f>
        <v>4.7930999999999999</v>
      </c>
      <c r="D15" s="28" cm="1">
        <f t="array" aca="1" ref="D15" ca="1">_FV(A15,"Change (%)",TRUE)</f>
        <v>-9.1779999999999987E-3</v>
      </c>
      <c r="E15" s="11"/>
      <c r="F15" s="11"/>
      <c r="G15" s="11"/>
      <c r="H15" s="11"/>
      <c r="I15" s="11"/>
      <c r="J15" s="11"/>
      <c r="K15" s="11"/>
      <c r="L15" s="11"/>
      <c r="M15" s="11"/>
    </row>
    <row r="16" spans="1:13" x14ac:dyDescent="0.35">
      <c r="A16" s="23" t="e" vm="10">
        <v>#VALUE!</v>
      </c>
      <c r="B16" s="24" t="s">
        <v>28</v>
      </c>
      <c r="C16" s="27" cm="1">
        <f t="array" aca="1" ref="C16" ca="1">_FV(A16,"Price")</f>
        <v>0.94950000000000001</v>
      </c>
      <c r="D16" s="28" cm="1">
        <f t="array" aca="1" ref="D16" ca="1">_FV(A16,"Change (%)",TRUE)</f>
        <v>-4.8209999999999998E-3</v>
      </c>
      <c r="E16" s="11"/>
      <c r="F16" s="11"/>
      <c r="G16" s="11"/>
      <c r="H16" s="11"/>
      <c r="I16" s="11"/>
      <c r="J16" s="11"/>
      <c r="K16" s="11"/>
      <c r="L16" s="11"/>
      <c r="M16" s="11"/>
    </row>
    <row r="17" spans="1:13" x14ac:dyDescent="0.35">
      <c r="A17" s="23" t="e" vm="11">
        <v>#VALUE!</v>
      </c>
      <c r="B17" s="24" t="s">
        <v>29</v>
      </c>
      <c r="C17" s="27" cm="1">
        <f t="array" aca="1" ref="C17" ca="1">_FV(A17,"Price")</f>
        <v>0.88429999999999997</v>
      </c>
      <c r="D17" s="28" cm="1">
        <f t="array" aca="1" ref="D17" ca="1">_FV(A17,"Change (%)",TRUE)</f>
        <v>-6.293E-3</v>
      </c>
      <c r="E17" s="11"/>
      <c r="F17" s="11"/>
      <c r="G17" s="11"/>
      <c r="H17" s="11"/>
      <c r="I17" s="11"/>
      <c r="J17" s="11"/>
      <c r="K17" s="11"/>
      <c r="L17" s="11"/>
      <c r="M17" s="11"/>
    </row>
    <row r="18" spans="1:13" x14ac:dyDescent="0.35">
      <c r="A18" s="23" t="e" vm="12">
        <v>#VALUE!</v>
      </c>
      <c r="B18" s="24" t="s">
        <v>30</v>
      </c>
      <c r="C18" s="27" cm="1">
        <f t="array" aca="1" ref="C18" ca="1">_FV(A18,"Price")</f>
        <v>4.6519999999999999E-2</v>
      </c>
      <c r="D18" s="28" cm="1">
        <f t="array" aca="1" ref="D18" ca="1">_FV(A18,"Change (%)",TRUE)</f>
        <v>-4.6649999999999999E-3</v>
      </c>
      <c r="E18" s="11"/>
      <c r="F18" s="11"/>
      <c r="G18" s="11"/>
      <c r="H18" s="11"/>
      <c r="I18" s="11"/>
      <c r="J18" s="11"/>
      <c r="K18" s="11"/>
      <c r="L18" s="11"/>
      <c r="M18" s="11"/>
    </row>
    <row r="19" spans="1:13" x14ac:dyDescent="0.35">
      <c r="A19" s="23" t="e" vm="13">
        <v>#VALUE!</v>
      </c>
      <c r="B19" s="24" t="s">
        <v>31</v>
      </c>
      <c r="C19" s="27" cm="1">
        <f t="array" aca="1" ref="C19" ca="1">_FV(A19,"Price")</f>
        <v>1.1914</v>
      </c>
      <c r="D19" s="28" cm="1">
        <f t="array" aca="1" ref="D19" ca="1">_FV(A19,"Change (%)",TRUE)</f>
        <v>-6.9179999999999997E-3</v>
      </c>
      <c r="E19" s="11"/>
      <c r="F19" s="11"/>
      <c r="G19" s="11"/>
      <c r="H19" s="11"/>
      <c r="I19" s="11"/>
      <c r="J19" s="11"/>
      <c r="K19" s="11"/>
      <c r="L19" s="11"/>
      <c r="M19" s="11"/>
    </row>
    <row r="20" spans="1:13" x14ac:dyDescent="0.35">
      <c r="A20" s="23" t="e" vm="14">
        <v>#VALUE!</v>
      </c>
      <c r="B20" s="24" t="s">
        <v>32</v>
      </c>
      <c r="C20" s="27" cm="1">
        <f t="array" aca="1" ref="C20" ca="1">_FV(A20,"Price")</f>
        <v>3.8132999999999999</v>
      </c>
      <c r="D20" s="28" cm="1">
        <f t="array" aca="1" ref="D20" ca="1">_FV(A20,"Change (%)",TRUE)</f>
        <v>1.0489999999999999E-4</v>
      </c>
      <c r="E20" s="11"/>
      <c r="F20" s="11"/>
      <c r="G20" s="11"/>
      <c r="H20" s="11"/>
      <c r="I20" s="11"/>
      <c r="J20" s="11"/>
      <c r="K20" s="11"/>
      <c r="L20" s="11"/>
      <c r="M20" s="11"/>
    </row>
    <row r="21" spans="1:13" x14ac:dyDescent="0.35">
      <c r="A21" s="23" t="e" vm="15">
        <v>#VALUE!</v>
      </c>
      <c r="B21" s="24" t="s">
        <v>33</v>
      </c>
      <c r="C21" s="27" cm="1">
        <f t="array" aca="1" ref="C21" ca="1">_FV(A21,"Price")</f>
        <v>7.9000000000000001E-2</v>
      </c>
      <c r="D21" s="28" cm="1">
        <f t="array" aca="1" ref="D21" ca="1">_FV(A21,"Change (%)",TRUE)</f>
        <v>-5.0379999999999999E-3</v>
      </c>
      <c r="E21" s="11"/>
      <c r="F21" s="11"/>
      <c r="G21" s="11"/>
      <c r="H21" s="11"/>
      <c r="I21" s="11"/>
      <c r="J21" s="11"/>
      <c r="K21" s="11"/>
      <c r="L21" s="11"/>
      <c r="M21" s="11"/>
    </row>
    <row r="22" spans="1:13" x14ac:dyDescent="0.35">
      <c r="A22" s="23" t="e" vm="16">
        <v>#VALUE!</v>
      </c>
      <c r="B22" s="24" t="s">
        <v>34</v>
      </c>
      <c r="C22" s="27" cm="1">
        <f t="array" aca="1" ref="C22" ca="1">_FV(A22,"Price")</f>
        <v>3.9218000000000002</v>
      </c>
      <c r="D22" s="28" cm="1">
        <f t="array" aca="1" ref="D22" ca="1">_FV(A22,"Change (%)",TRUE)</f>
        <v>-1.1244000000000001E-2</v>
      </c>
      <c r="E22" s="11"/>
      <c r="F22" s="11"/>
      <c r="G22" s="11"/>
      <c r="H22" s="11"/>
      <c r="I22" s="11"/>
      <c r="J22" s="11"/>
      <c r="K22" s="11"/>
      <c r="L22" s="11"/>
      <c r="M22" s="11"/>
    </row>
    <row r="23" spans="1:13" x14ac:dyDescent="0.35">
      <c r="A23" s="23" t="e" vm="17">
        <v>#VALUE!</v>
      </c>
      <c r="B23" s="24" t="s">
        <v>35</v>
      </c>
      <c r="C23" s="27" cm="1">
        <f t="array" aca="1" ref="C23" ca="1">_FV(A23,"Price")</f>
        <v>1.7846</v>
      </c>
      <c r="D23" s="28" cm="1">
        <f t="array" aca="1" ref="D23" ca="1">_FV(A23,"Change (%)",TRUE)</f>
        <v>-3.3609999999999998E-4</v>
      </c>
      <c r="E23" s="11"/>
      <c r="F23" s="11"/>
      <c r="G23" s="11"/>
      <c r="H23" s="11"/>
      <c r="I23" s="11"/>
      <c r="J23" s="11"/>
      <c r="K23" s="11"/>
      <c r="L23" s="11"/>
      <c r="M23" s="11"/>
    </row>
    <row r="24" spans="1:13" x14ac:dyDescent="0.35">
      <c r="A24" s="23" t="e" vm="18">
        <v>#VALUE!</v>
      </c>
      <c r="B24" s="24" t="s">
        <v>36</v>
      </c>
      <c r="C24" s="27" cm="1">
        <f t="array" aca="1" ref="C24" ca="1">_FV(A24,"Price")</f>
        <v>7.7549999999999994E-2</v>
      </c>
      <c r="D24" s="28" cm="1">
        <f t="array" aca="1" ref="D24" ca="1">_FV(A24,"Change (%)",TRUE)</f>
        <v>-1.9950000000000002E-3</v>
      </c>
      <c r="E24" s="11"/>
      <c r="F24" s="11"/>
      <c r="G24" s="11"/>
      <c r="H24" s="11"/>
      <c r="I24" s="11"/>
      <c r="J24" s="11"/>
      <c r="K24" s="11"/>
      <c r="L24" s="11"/>
      <c r="M24" s="11"/>
    </row>
    <row r="25" spans="1:13" x14ac:dyDescent="0.35">
      <c r="A25" s="23" t="e" vm="19">
        <v>#VALUE!</v>
      </c>
      <c r="B25" s="24" t="s">
        <v>37</v>
      </c>
      <c r="C25" s="27" cm="1">
        <f t="array" aca="1" ref="C25" ca="1">_FV(A25,"Price")</f>
        <v>7.8018999999999998</v>
      </c>
      <c r="D25" s="28" cm="1">
        <f t="array" aca="1" ref="D25" ca="1">_FV(A25,"Change (%)",TRUE)</f>
        <v>-2.3400000000000001E-3</v>
      </c>
      <c r="E25" s="11"/>
      <c r="F25" s="11"/>
      <c r="G25" s="11"/>
      <c r="H25" s="11"/>
      <c r="I25" s="11"/>
      <c r="J25" s="11"/>
      <c r="K25" s="11"/>
      <c r="L25" s="11"/>
      <c r="M25" s="11"/>
    </row>
    <row r="26" spans="1:13" x14ac:dyDescent="0.35">
      <c r="A26" s="23" t="e" vm="20">
        <v>#VALUE!</v>
      </c>
      <c r="B26" s="24" t="s">
        <v>38</v>
      </c>
      <c r="C26" s="27" cm="1">
        <f t="array" aca="1" ref="C26" ca="1">_FV(A26,"Price")</f>
        <v>5.1619999999999999</v>
      </c>
      <c r="D26" s="28" cm="1">
        <f t="array" aca="1" ref="D26" ca="1">_FV(A26,"Change (%)",TRUE)</f>
        <v>-4.5700000000000003E-3</v>
      </c>
      <c r="E26" s="11"/>
      <c r="F26" s="11"/>
      <c r="G26" s="11"/>
      <c r="H26" s="11"/>
      <c r="I26" s="11"/>
      <c r="J26" s="11"/>
      <c r="K26" s="11"/>
      <c r="L26" s="11"/>
      <c r="M26" s="11"/>
    </row>
    <row r="27" spans="1:13" x14ac:dyDescent="0.35">
      <c r="A27" s="23" t="e" vm="21">
        <v>#VALUE!</v>
      </c>
      <c r="B27" s="24" t="s">
        <v>39</v>
      </c>
      <c r="C27" s="27" cm="1">
        <f t="array" aca="1" ref="C27" ca="1">_FV(A27,"Price")</f>
        <v>4.7499999999999999E-3</v>
      </c>
      <c r="D27" s="28" cm="1">
        <f t="array" aca="1" ref="D27" ca="1">_FV(A27,"Change (%)",TRUE)</f>
        <v>-5.8599999999999998E-3</v>
      </c>
      <c r="E27" s="11"/>
      <c r="F27" s="11"/>
      <c r="G27" s="11"/>
      <c r="H27" s="11"/>
      <c r="I27" s="11"/>
      <c r="J27" s="11"/>
      <c r="K27" s="11"/>
      <c r="L27" s="11"/>
      <c r="M27" s="11"/>
    </row>
    <row r="28" spans="1:13" x14ac:dyDescent="0.35">
      <c r="A28" s="29" t="e" vm="22">
        <v>#VALUE!</v>
      </c>
      <c r="B28" s="30" t="s">
        <v>40</v>
      </c>
      <c r="C28" s="31" cm="1">
        <f t="array" aca="1" ref="C28" ca="1">_FV(A28,"Price")</f>
        <v>0.1885</v>
      </c>
      <c r="D28" s="32" cm="1">
        <f t="array" aca="1" ref="D28" ca="1">_FV(A28,"Change (%)",TRUE)</f>
        <v>-6.8489999999999992E-3</v>
      </c>
      <c r="E28" s="11"/>
      <c r="F28" s="11"/>
      <c r="G28" s="11"/>
      <c r="H28" s="11"/>
      <c r="I28" s="11"/>
      <c r="J28" s="11"/>
      <c r="K28" s="11"/>
      <c r="L28" s="11"/>
      <c r="M28" s="11"/>
    </row>
    <row r="29" spans="1:13" x14ac:dyDescent="0.35">
      <c r="A29" s="11"/>
      <c r="B29" s="11"/>
      <c r="C29" s="11"/>
      <c r="D29" s="11"/>
      <c r="E29" s="11"/>
      <c r="F29" s="11"/>
      <c r="G29" s="11"/>
      <c r="H29" s="11"/>
      <c r="I29" s="11"/>
      <c r="J29" s="11"/>
      <c r="K29" s="11"/>
      <c r="L29" s="11"/>
      <c r="M29" s="11"/>
    </row>
  </sheetData>
  <mergeCells count="1">
    <mergeCell ref="A1:H2"/>
  </mergeCells>
  <conditionalFormatting sqref="D10:D28">
    <cfRule type="cellIs" dxfId="1" priority="1" operator="lessThan">
      <formula>0</formula>
    </cfRule>
    <cfRule type="cellIs" dxfId="0" priority="2" operator="greaterThan">
      <formula>0</formula>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Ark1</vt:lpstr>
      <vt:lpstr>Ark2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Jakobsen</dc:creator>
  <cp:lastModifiedBy>Jonas Jakobsen</cp:lastModifiedBy>
  <dcterms:created xsi:type="dcterms:W3CDTF">2025-03-07T07:58:48Z</dcterms:created>
  <dcterms:modified xsi:type="dcterms:W3CDTF">2025-03-07T13:12:52Z</dcterms:modified>
</cp:coreProperties>
</file>