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d.docs.live.net/e2d42143da983998/Unge Investorer/Artikler ^0 opslag/"/>
    </mc:Choice>
  </mc:AlternateContent>
  <xr:revisionPtr revIDLastSave="0" documentId="8_{155DBF76-A57D-4BB0-B938-E5E312B87C32}" xr6:coauthVersionLast="47" xr6:coauthVersionMax="47" xr10:uidLastSave="{00000000-0000-0000-0000-000000000000}"/>
  <bookViews>
    <workbookView xWindow="-120" yWindow="-120" windowWidth="38640" windowHeight="21120" xr2:uid="{DC33569C-ECEA-4C65-B634-5087BE225AD7}"/>
  </bookViews>
  <sheets>
    <sheet name="Ark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28" i="1" l="1" a="1"/>
  <c r="K28" i="1" s="1"/>
  <c r="J28" i="1" a="1"/>
  <c r="J28" i="1" s="1"/>
  <c r="I28" i="1" a="1"/>
  <c r="I28" i="1" s="1"/>
  <c r="H28" i="1" a="1"/>
  <c r="H28" i="1" s="1"/>
  <c r="F28" i="1" a="1"/>
  <c r="F28" i="1" s="1"/>
  <c r="E28" i="1" a="1"/>
  <c r="E28" i="1" s="1"/>
  <c r="D28" i="1" a="1"/>
  <c r="D28" i="1" s="1"/>
  <c r="C28" i="1" a="1"/>
  <c r="C28" i="1" s="1"/>
  <c r="B28" i="1" a="1"/>
  <c r="B28" i="1" s="1"/>
  <c r="K27" i="1" a="1"/>
  <c r="K27" i="1" s="1"/>
  <c r="J27" i="1" a="1"/>
  <c r="J27" i="1" s="1"/>
  <c r="I27" i="1" a="1"/>
  <c r="I27" i="1" s="1"/>
  <c r="H27" i="1" a="1"/>
  <c r="H27" i="1" s="1"/>
  <c r="F27" i="1" a="1"/>
  <c r="F27" i="1" s="1"/>
  <c r="E27" i="1" a="1"/>
  <c r="E27" i="1" s="1"/>
  <c r="D27" i="1" a="1"/>
  <c r="D27" i="1" s="1"/>
  <c r="C27" i="1" a="1"/>
  <c r="C27" i="1" s="1"/>
  <c r="B27" i="1" a="1"/>
  <c r="B27" i="1" s="1"/>
  <c r="K26" i="1" a="1"/>
  <c r="K26" i="1" s="1"/>
  <c r="J26" i="1" a="1"/>
  <c r="J26" i="1" s="1"/>
  <c r="I26" i="1" a="1"/>
  <c r="I26" i="1" s="1"/>
  <c r="H26" i="1" a="1"/>
  <c r="H26" i="1" s="1"/>
  <c r="F26" i="1" a="1"/>
  <c r="F26" i="1" s="1"/>
  <c r="E26" i="1" a="1"/>
  <c r="E26" i="1" s="1"/>
  <c r="D26" i="1" a="1"/>
  <c r="D26" i="1" s="1"/>
  <c r="C26" i="1" a="1"/>
  <c r="C26" i="1" s="1"/>
  <c r="B26" i="1" a="1"/>
  <c r="B26" i="1" s="1"/>
  <c r="K25" i="1" a="1"/>
  <c r="K25" i="1" s="1"/>
  <c r="J25" i="1" a="1"/>
  <c r="J25" i="1" s="1"/>
  <c r="I25" i="1" a="1"/>
  <c r="I25" i="1" s="1"/>
  <c r="H25" i="1" a="1"/>
  <c r="H25" i="1" s="1"/>
  <c r="F25" i="1" a="1"/>
  <c r="F25" i="1" s="1"/>
  <c r="E25" i="1" a="1"/>
  <c r="E25" i="1" s="1"/>
  <c r="D25" i="1" a="1"/>
  <c r="D25" i="1" s="1"/>
  <c r="C25" i="1" a="1"/>
  <c r="C25" i="1" s="1"/>
  <c r="B25" i="1" a="1"/>
  <c r="B25" i="1" s="1"/>
  <c r="K24" i="1" a="1"/>
  <c r="K24" i="1" s="1"/>
  <c r="J24" i="1" a="1"/>
  <c r="J24" i="1" s="1"/>
  <c r="I24" i="1" a="1"/>
  <c r="I24" i="1" s="1"/>
  <c r="H24" i="1" a="1"/>
  <c r="H24" i="1" s="1"/>
  <c r="F24" i="1" a="1"/>
  <c r="F24" i="1" s="1"/>
  <c r="E24" i="1" a="1"/>
  <c r="E24" i="1" s="1"/>
  <c r="D24" i="1" a="1"/>
  <c r="D24" i="1" s="1"/>
  <c r="C24" i="1" a="1"/>
  <c r="C24" i="1" s="1"/>
  <c r="B24" i="1" a="1"/>
  <c r="B24" i="1" s="1"/>
  <c r="K23" i="1" a="1"/>
  <c r="K23" i="1" s="1"/>
  <c r="J23" i="1" a="1"/>
  <c r="J23" i="1" s="1"/>
  <c r="I23" i="1" a="1"/>
  <c r="I23" i="1" s="1"/>
  <c r="H23" i="1" a="1"/>
  <c r="H23" i="1" s="1"/>
  <c r="F23" i="1" a="1"/>
  <c r="F23" i="1" s="1"/>
  <c r="E23" i="1" a="1"/>
  <c r="E23" i="1" s="1"/>
  <c r="D23" i="1" a="1"/>
  <c r="D23" i="1" s="1"/>
  <c r="C23" i="1" a="1"/>
  <c r="C23" i="1" s="1"/>
  <c r="B23" i="1" a="1"/>
  <c r="B23" i="1" s="1"/>
  <c r="K22" i="1" a="1"/>
  <c r="K22" i="1" s="1"/>
  <c r="J22" i="1" a="1"/>
  <c r="J22" i="1" s="1"/>
  <c r="I22" i="1" a="1"/>
  <c r="I22" i="1" s="1"/>
  <c r="H22" i="1" a="1"/>
  <c r="H22" i="1" s="1"/>
  <c r="F22" i="1" a="1"/>
  <c r="F22" i="1" s="1"/>
  <c r="E22" i="1" a="1"/>
  <c r="E22" i="1" s="1"/>
  <c r="D22" i="1" a="1"/>
  <c r="D22" i="1" s="1"/>
  <c r="C22" i="1" a="1"/>
  <c r="C22" i="1" s="1"/>
  <c r="B22" i="1" a="1"/>
  <c r="B22" i="1" s="1"/>
  <c r="K21" i="1" a="1"/>
  <c r="K21" i="1" s="1"/>
  <c r="J21" i="1" a="1"/>
  <c r="J21" i="1" s="1"/>
  <c r="I21" i="1" a="1"/>
  <c r="I21" i="1" s="1"/>
  <c r="H21" i="1" a="1"/>
  <c r="H21" i="1" s="1"/>
  <c r="F21" i="1" a="1"/>
  <c r="F21" i="1" s="1"/>
  <c r="E21" i="1" a="1"/>
  <c r="E21" i="1" s="1"/>
  <c r="D21" i="1" a="1"/>
  <c r="D21" i="1" s="1"/>
  <c r="C21" i="1" a="1"/>
  <c r="C21" i="1" s="1"/>
  <c r="B21" i="1" a="1"/>
  <c r="B21" i="1" s="1"/>
  <c r="K19" i="1" a="1"/>
  <c r="K19" i="1" s="1"/>
  <c r="J19" i="1" a="1"/>
  <c r="J19" i="1" s="1"/>
  <c r="I19" i="1" a="1"/>
  <c r="I19" i="1" s="1"/>
  <c r="H19" i="1" a="1"/>
  <c r="H19" i="1" s="1"/>
  <c r="F19" i="1" a="1"/>
  <c r="F19" i="1" s="1"/>
  <c r="E19" i="1" a="1"/>
  <c r="E19" i="1" s="1"/>
  <c r="D19" i="1" a="1"/>
  <c r="D19" i="1" s="1"/>
  <c r="C19" i="1" a="1"/>
  <c r="C19" i="1" s="1"/>
  <c r="B19" i="1" a="1"/>
  <c r="B19" i="1" s="1"/>
  <c r="K18" i="1" a="1"/>
  <c r="K18" i="1" s="1"/>
  <c r="J18" i="1" a="1"/>
  <c r="J18" i="1" s="1"/>
  <c r="I18" i="1" a="1"/>
  <c r="I18" i="1" s="1"/>
  <c r="H18" i="1" a="1"/>
  <c r="H18" i="1" s="1"/>
  <c r="F18" i="1" a="1"/>
  <c r="F18" i="1" s="1"/>
  <c r="E18" i="1" a="1"/>
  <c r="E18" i="1" s="1"/>
  <c r="D18" i="1" a="1"/>
  <c r="D18" i="1" s="1"/>
  <c r="C18" i="1" a="1"/>
  <c r="C18" i="1" s="1"/>
  <c r="B18" i="1" a="1"/>
  <c r="B18" i="1" s="1"/>
  <c r="K17" i="1" a="1"/>
  <c r="K17" i="1" s="1"/>
  <c r="J17" i="1" a="1"/>
  <c r="J17" i="1" s="1"/>
  <c r="I17" i="1" a="1"/>
  <c r="I17" i="1" s="1"/>
  <c r="H17" i="1" a="1"/>
  <c r="H17" i="1" s="1"/>
  <c r="F17" i="1" a="1"/>
  <c r="F17" i="1" s="1"/>
  <c r="E17" i="1" a="1"/>
  <c r="E17" i="1" s="1"/>
  <c r="D17" i="1" a="1"/>
  <c r="D17" i="1" s="1"/>
  <c r="C17" i="1" a="1"/>
  <c r="C17" i="1" s="1"/>
  <c r="B17" i="1" a="1"/>
  <c r="B17" i="1" s="1"/>
  <c r="K20" i="1" a="1"/>
  <c r="K20" i="1" s="1"/>
  <c r="J20" i="1" a="1"/>
  <c r="J20" i="1" s="1"/>
  <c r="I20" i="1" a="1"/>
  <c r="I20" i="1" s="1"/>
  <c r="H20" i="1" a="1"/>
  <c r="H20" i="1" s="1"/>
  <c r="F20" i="1" a="1"/>
  <c r="F20" i="1" s="1"/>
  <c r="E20" i="1" a="1"/>
  <c r="E20" i="1" s="1"/>
  <c r="D20" i="1" a="1"/>
  <c r="D20" i="1" s="1"/>
  <c r="C20" i="1" a="1"/>
  <c r="C20" i="1" s="1"/>
  <c r="B20" i="1" a="1"/>
  <c r="B20" i="1" s="1"/>
  <c r="K16" i="1" a="1"/>
  <c r="K16" i="1" s="1"/>
  <c r="J16" i="1" a="1"/>
  <c r="J16" i="1" s="1"/>
  <c r="I16" i="1" a="1"/>
  <c r="I16" i="1" s="1"/>
  <c r="H16" i="1" a="1"/>
  <c r="H16" i="1" s="1"/>
  <c r="F16" i="1" a="1"/>
  <c r="F16" i="1" s="1"/>
  <c r="E16" i="1" a="1"/>
  <c r="E16" i="1" s="1"/>
  <c r="D16" i="1" a="1"/>
  <c r="D16" i="1" s="1"/>
  <c r="C16" i="1" a="1"/>
  <c r="C16" i="1" s="1"/>
  <c r="B16" i="1" a="1"/>
  <c r="B16" i="1" s="1"/>
  <c r="K15" i="1" a="1"/>
  <c r="K15" i="1" s="1"/>
  <c r="J15" i="1" a="1"/>
  <c r="J15" i="1" s="1"/>
  <c r="I15" i="1" a="1"/>
  <c r="I15" i="1" s="1"/>
  <c r="H15" i="1" a="1"/>
  <c r="H15" i="1" s="1"/>
  <c r="F15" i="1" a="1"/>
  <c r="F15" i="1" s="1"/>
  <c r="E15" i="1" a="1"/>
  <c r="E15" i="1" s="1"/>
  <c r="D15" i="1" a="1"/>
  <c r="D15" i="1" s="1"/>
  <c r="C15" i="1" a="1"/>
  <c r="C15" i="1" s="1"/>
  <c r="B15" i="1" a="1"/>
  <c r="B15" i="1" s="1"/>
  <c r="K14" i="1" a="1"/>
  <c r="K14" i="1" s="1"/>
  <c r="J14" i="1" a="1"/>
  <c r="J14" i="1" s="1"/>
  <c r="I14" i="1" a="1"/>
  <c r="I14" i="1" s="1"/>
  <c r="H14" i="1" a="1"/>
  <c r="H14" i="1" s="1"/>
  <c r="F14" i="1" a="1"/>
  <c r="F14" i="1" s="1"/>
  <c r="E14" i="1" a="1"/>
  <c r="E14" i="1" s="1"/>
  <c r="D14" i="1" a="1"/>
  <c r="D14" i="1" s="1"/>
  <c r="C14" i="1" a="1"/>
  <c r="C14" i="1" s="1"/>
  <c r="B14" i="1" a="1"/>
  <c r="B14" i="1" s="1"/>
  <c r="K13" i="1" a="1"/>
  <c r="K13" i="1" s="1"/>
  <c r="J13" i="1" a="1"/>
  <c r="J13" i="1" s="1"/>
  <c r="I13" i="1" a="1"/>
  <c r="I13" i="1" s="1"/>
  <c r="H13" i="1" a="1"/>
  <c r="H13" i="1" s="1"/>
  <c r="F13" i="1" a="1"/>
  <c r="F13" i="1" s="1"/>
  <c r="E13" i="1" a="1"/>
  <c r="E13" i="1" s="1"/>
  <c r="D13" i="1" a="1"/>
  <c r="D13" i="1" s="1"/>
  <c r="C13" i="1" a="1"/>
  <c r="C13" i="1" s="1"/>
  <c r="B13" i="1" a="1"/>
  <c r="B13" i="1" s="1"/>
  <c r="K12" i="1" a="1"/>
  <c r="K12" i="1" s="1"/>
  <c r="J12" i="1" a="1"/>
  <c r="J12" i="1" s="1"/>
  <c r="I12" i="1" a="1"/>
  <c r="I12" i="1" s="1"/>
  <c r="H12" i="1" a="1"/>
  <c r="H12" i="1" s="1"/>
  <c r="F12" i="1" a="1"/>
  <c r="F12" i="1" s="1"/>
  <c r="E12" i="1" a="1"/>
  <c r="E12" i="1" s="1"/>
  <c r="D12" i="1" a="1"/>
  <c r="D12" i="1" s="1"/>
  <c r="C12" i="1" a="1"/>
  <c r="C12" i="1" s="1"/>
  <c r="B12" i="1" a="1"/>
  <c r="B12" i="1" s="1"/>
  <c r="K11" i="1" a="1"/>
  <c r="K11" i="1" s="1"/>
  <c r="J11" i="1" a="1"/>
  <c r="J11" i="1" s="1"/>
  <c r="I11" i="1" a="1"/>
  <c r="I11" i="1" s="1"/>
  <c r="H11" i="1" a="1"/>
  <c r="H11" i="1" s="1"/>
  <c r="F11" i="1" a="1"/>
  <c r="F11" i="1" s="1"/>
  <c r="E11" i="1" a="1"/>
  <c r="E11" i="1" s="1"/>
  <c r="D11" i="1" a="1"/>
  <c r="D11" i="1" s="1"/>
  <c r="C11" i="1" a="1"/>
  <c r="C11" i="1" s="1"/>
  <c r="B11" i="1" a="1"/>
  <c r="B11" i="1" s="1"/>
  <c r="K10" i="1" a="1"/>
  <c r="K10" i="1" s="1"/>
  <c r="J10" i="1" a="1"/>
  <c r="J10" i="1" s="1"/>
  <c r="I10" i="1" a="1"/>
  <c r="I10" i="1" s="1"/>
  <c r="H10" i="1" a="1"/>
  <c r="H10" i="1" s="1"/>
  <c r="F10" i="1" a="1"/>
  <c r="F10" i="1" s="1"/>
  <c r="E10" i="1" a="1"/>
  <c r="E10" i="1" s="1"/>
  <c r="D10" i="1" a="1"/>
  <c r="D10" i="1" s="1"/>
  <c r="C10" i="1" a="1"/>
  <c r="C10" i="1" s="1"/>
  <c r="B10" i="1" a="1"/>
  <c r="B10" i="1" s="1"/>
  <c r="K9" i="1" a="1"/>
  <c r="K9" i="1" s="1"/>
  <c r="G9" i="1" s="1"/>
  <c r="J9" i="1" a="1"/>
  <c r="J9" i="1" s="1"/>
  <c r="I9" i="1" a="1"/>
  <c r="I9" i="1" s="1"/>
  <c r="H9" i="1" a="1"/>
  <c r="H9" i="1" s="1"/>
  <c r="F9" i="1" a="1"/>
  <c r="F9" i="1" s="1"/>
  <c r="E9" i="1" a="1"/>
  <c r="E9" i="1" s="1"/>
  <c r="D9" i="1" a="1"/>
  <c r="D9" i="1" s="1"/>
  <c r="C9" i="1" a="1"/>
  <c r="C9" i="1" s="1"/>
  <c r="B9" i="1" a="1"/>
  <c r="B9" i="1" s="1"/>
  <c r="K8" i="1" a="1"/>
  <c r="K8" i="1" s="1"/>
  <c r="G8" i="1" s="1"/>
  <c r="J8" i="1" a="1"/>
  <c r="J8" i="1" s="1"/>
  <c r="I8" i="1" a="1"/>
  <c r="I8" i="1" s="1"/>
  <c r="H8" i="1" a="1"/>
  <c r="H8" i="1" s="1"/>
  <c r="F8" i="1" a="1"/>
  <c r="F8" i="1" s="1"/>
  <c r="E8" i="1" a="1"/>
  <c r="E8" i="1" s="1"/>
  <c r="D8" i="1" a="1"/>
  <c r="D8" i="1" s="1"/>
  <c r="C8" i="1" a="1"/>
  <c r="C8" i="1" s="1"/>
  <c r="B8" i="1" a="1"/>
  <c r="B8" i="1" s="1"/>
  <c r="K7" i="1" a="1"/>
  <c r="K7" i="1" s="1"/>
  <c r="J7" i="1" a="1"/>
  <c r="J7" i="1" s="1"/>
  <c r="I7" i="1" a="1"/>
  <c r="I7" i="1" s="1"/>
  <c r="H7" i="1" a="1"/>
  <c r="H7" i="1" s="1"/>
  <c r="F7" i="1" a="1"/>
  <c r="F7" i="1" s="1"/>
  <c r="E7" i="1" a="1"/>
  <c r="E7" i="1" s="1"/>
  <c r="D7" i="1" a="1"/>
  <c r="D7" i="1" s="1"/>
  <c r="C7" i="1" a="1"/>
  <c r="C7" i="1" s="1"/>
  <c r="B7" i="1" a="1"/>
  <c r="B7" i="1" s="1"/>
  <c r="K6" i="1" a="1"/>
  <c r="K6" i="1" s="1"/>
  <c r="J6" i="1" a="1"/>
  <c r="J6" i="1" s="1"/>
  <c r="I6" i="1" a="1"/>
  <c r="I6" i="1" s="1"/>
  <c r="H6" i="1" a="1"/>
  <c r="H6" i="1" s="1"/>
  <c r="F6" i="1" a="1"/>
  <c r="F6" i="1" s="1"/>
  <c r="E6" i="1" a="1"/>
  <c r="E6" i="1" s="1"/>
  <c r="D6" i="1" a="1"/>
  <c r="D6" i="1" s="1"/>
  <c r="C6" i="1" a="1"/>
  <c r="C6" i="1" s="1"/>
  <c r="B6" i="1" a="1"/>
  <c r="B6" i="1" s="1"/>
  <c r="K5" i="1" a="1"/>
  <c r="K5" i="1" s="1"/>
  <c r="J5" i="1" a="1"/>
  <c r="J5" i="1" s="1"/>
  <c r="I5" i="1" a="1"/>
  <c r="I5" i="1" s="1"/>
  <c r="H5" i="1" a="1"/>
  <c r="H5" i="1" s="1"/>
  <c r="F5" i="1" a="1"/>
  <c r="F5" i="1" s="1"/>
  <c r="E5" i="1" a="1"/>
  <c r="E5" i="1" s="1"/>
  <c r="D5" i="1" a="1"/>
  <c r="D5" i="1" s="1"/>
  <c r="C5" i="1" a="1"/>
  <c r="C5" i="1" s="1"/>
  <c r="B5" i="1" a="1"/>
  <c r="B5" i="1" s="1"/>
  <c r="K4" i="1" a="1"/>
  <c r="K4" i="1" s="1"/>
  <c r="J4" i="1" a="1"/>
  <c r="J4" i="1" s="1"/>
  <c r="I4" i="1" a="1"/>
  <c r="I4" i="1" s="1"/>
  <c r="H4" i="1" a="1"/>
  <c r="H4" i="1" s="1"/>
  <c r="F4" i="1" a="1"/>
  <c r="F4" i="1" s="1"/>
  <c r="E4" i="1" a="1"/>
  <c r="E4" i="1" s="1"/>
  <c r="D4" i="1" a="1"/>
  <c r="D4" i="1" s="1"/>
  <c r="C4" i="1" a="1"/>
  <c r="C4" i="1" s="1"/>
  <c r="B4" i="1"/>
  <c r="B4" i="1" a="1"/>
  <c r="G14" i="1" l="1"/>
  <c r="G21" i="1"/>
  <c r="G7" i="1"/>
  <c r="G18" i="1"/>
  <c r="G17" i="1"/>
  <c r="G12" i="1"/>
  <c r="G13" i="1"/>
  <c r="G26" i="1"/>
  <c r="G16" i="1"/>
  <c r="G22" i="1"/>
  <c r="G5" i="1"/>
  <c r="G6" i="1"/>
  <c r="G15" i="1"/>
  <c r="G19" i="1"/>
  <c r="G28" i="1"/>
  <c r="G25" i="1"/>
  <c r="G4" i="1"/>
  <c r="G10" i="1"/>
  <c r="G23" i="1"/>
  <c r="G20" i="1"/>
  <c r="G11" i="1"/>
  <c r="G24" i="1"/>
  <c r="G27"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5">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bk>
      <extLst>
        <ext uri="{3e2802c4-a4d2-4d8b-9148-e3be6c30e623}">
          <xlrd:rvb i="29"/>
        </ext>
      </extLst>
    </bk>
    <bk>
      <extLst>
        <ext uri="{3e2802c4-a4d2-4d8b-9148-e3be6c30e623}">
          <xlrd:rvb i="32"/>
        </ext>
      </extLst>
    </bk>
    <bk>
      <extLst>
        <ext uri="{3e2802c4-a4d2-4d8b-9148-e3be6c30e623}">
          <xlrd:rvb i="35"/>
        </ext>
      </extLst>
    </bk>
    <bk>
      <extLst>
        <ext uri="{3e2802c4-a4d2-4d8b-9148-e3be6c30e623}">
          <xlrd:rvb i="38"/>
        </ext>
      </extLst>
    </bk>
    <bk>
      <extLst>
        <ext uri="{3e2802c4-a4d2-4d8b-9148-e3be6c30e623}">
          <xlrd:rvb i="41"/>
        </ext>
      </extLst>
    </bk>
    <bk>
      <extLst>
        <ext uri="{3e2802c4-a4d2-4d8b-9148-e3be6c30e623}">
          <xlrd:rvb i="44"/>
        </ext>
      </extLst>
    </bk>
    <bk>
      <extLst>
        <ext uri="{3e2802c4-a4d2-4d8b-9148-e3be6c30e623}">
          <xlrd:rvb i="47"/>
        </ext>
      </extLst>
    </bk>
    <bk>
      <extLst>
        <ext uri="{3e2802c4-a4d2-4d8b-9148-e3be6c30e623}">
          <xlrd:rvb i="54"/>
        </ext>
      </extLst>
    </bk>
    <bk>
      <extLst>
        <ext uri="{3e2802c4-a4d2-4d8b-9148-e3be6c30e623}">
          <xlrd:rvb i="57"/>
        </ext>
      </extLst>
    </bk>
    <bk>
      <extLst>
        <ext uri="{3e2802c4-a4d2-4d8b-9148-e3be6c30e623}">
          <xlrd:rvb i="60"/>
        </ext>
      </extLst>
    </bk>
    <bk>
      <extLst>
        <ext uri="{3e2802c4-a4d2-4d8b-9148-e3be6c30e623}">
          <xlrd:rvb i="63"/>
        </ext>
      </extLst>
    </bk>
    <bk>
      <extLst>
        <ext uri="{3e2802c4-a4d2-4d8b-9148-e3be6c30e623}">
          <xlrd:rvb i="66"/>
        </ext>
      </extLst>
    </bk>
    <bk>
      <extLst>
        <ext uri="{3e2802c4-a4d2-4d8b-9148-e3be6c30e623}">
          <xlrd:rvb i="69"/>
        </ext>
      </extLst>
    </bk>
    <bk>
      <extLst>
        <ext uri="{3e2802c4-a4d2-4d8b-9148-e3be6c30e623}">
          <xlrd:rvb i="72"/>
        </ext>
      </extLst>
    </bk>
    <bk>
      <extLst>
        <ext uri="{3e2802c4-a4d2-4d8b-9148-e3be6c30e623}">
          <xlrd:rvb i="75"/>
        </ext>
      </extLst>
    </bk>
    <bk>
      <extLst>
        <ext uri="{3e2802c4-a4d2-4d8b-9148-e3be6c30e623}">
          <xlrd:rvb i="78"/>
        </ext>
      </extLst>
    </bk>
  </futureMetadata>
  <cellMetadata count="1">
    <bk>
      <rc t="1" v="0"/>
    </bk>
  </cellMetadata>
  <valueMetadata count="2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valueMetadata>
</metadata>
</file>

<file path=xl/sharedStrings.xml><?xml version="1.0" encoding="utf-8"?>
<sst xmlns="http://schemas.openxmlformats.org/spreadsheetml/2006/main" count="12" uniqueCount="12">
  <si>
    <t>Overblik over C25</t>
  </si>
  <si>
    <t>Virksomhed</t>
  </si>
  <si>
    <t>Change%</t>
  </si>
  <si>
    <t>Change</t>
  </si>
  <si>
    <t>Pris</t>
  </si>
  <si>
    <t>Åbning</t>
  </si>
  <si>
    <t>Volume</t>
  </si>
  <si>
    <t>Markedsværdi</t>
  </si>
  <si>
    <t>Low</t>
  </si>
  <si>
    <t>High</t>
  </si>
  <si>
    <t>P/E</t>
  </si>
  <si>
    <t>Antal aktier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</si>
</sst>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kr.-406]_-;\-* #,##0.00\ [$kr.-406]_-;_-* &quot;-&quot;??\ [$kr.-406]_-;_-@_-"/>
  </numFmts>
  <fonts count="5" x14ac:knownFonts="1">
    <font>
      <sz val="11"/>
      <color theme="1"/>
      <name val="Calibri"/>
      <family val="2"/>
      <scheme val="minor"/>
    </font>
    <font>
      <sz val="11"/>
      <color theme="1"/>
      <name val="Calibri"/>
      <family val="2"/>
      <scheme val="minor"/>
    </font>
    <font>
      <b/>
      <sz val="20"/>
      <color theme="1"/>
      <name val="Arial"/>
      <family val="2"/>
    </font>
    <font>
      <sz val="11"/>
      <color theme="1"/>
      <name val="Arial"/>
      <family val="2"/>
    </font>
    <font>
      <b/>
      <sz val="12"/>
      <color theme="1"/>
      <name val="Arial"/>
      <family val="2"/>
    </font>
  </fonts>
  <fills count="4">
    <fill>
      <patternFill patternType="none"/>
    </fill>
    <fill>
      <patternFill patternType="gray125"/>
    </fill>
    <fill>
      <patternFill patternType="solid">
        <fgColor theme="9" tint="0.59999389629810485"/>
        <bgColor indexed="64"/>
      </patternFill>
    </fill>
    <fill>
      <patternFill patternType="solid">
        <fgColor theme="4" tint="0.39997558519241921"/>
        <bgColor indexed="64"/>
      </patternFill>
    </fill>
  </fills>
  <borders count="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43" fontId="1" fillId="0" borderId="0" applyFont="0" applyFill="0" applyBorder="0" applyAlignment="0" applyProtection="0"/>
  </cellStyleXfs>
  <cellXfs count="21">
    <xf numFmtId="0" fontId="0" fillId="0" borderId="0" xfId="0"/>
    <xf numFmtId="0" fontId="3" fillId="0" borderId="0" xfId="0" applyFont="1"/>
    <xf numFmtId="0" fontId="4" fillId="3" borderId="4" xfId="0" applyFont="1" applyFill="1" applyBorder="1" applyAlignment="1">
      <alignment horizontal="center"/>
    </xf>
    <xf numFmtId="0" fontId="4" fillId="3" borderId="5" xfId="0" applyFont="1" applyFill="1" applyBorder="1" applyAlignment="1">
      <alignment horizontal="center"/>
    </xf>
    <xf numFmtId="0" fontId="4" fillId="3" borderId="6" xfId="0" applyFont="1" applyFill="1" applyBorder="1" applyAlignment="1">
      <alignment horizontal="center"/>
    </xf>
    <xf numFmtId="0" fontId="3" fillId="0" borderId="7" xfId="0" applyFont="1" applyBorder="1"/>
    <xf numFmtId="10" fontId="3" fillId="0" borderId="8" xfId="0" applyNumberFormat="1" applyFont="1" applyBorder="1"/>
    <xf numFmtId="43" fontId="3" fillId="0" borderId="8" xfId="1" applyFont="1" applyBorder="1"/>
    <xf numFmtId="164" fontId="3" fillId="0" borderId="8" xfId="0" applyNumberFormat="1" applyFont="1" applyBorder="1"/>
    <xf numFmtId="4" fontId="3" fillId="0" borderId="8" xfId="0" applyNumberFormat="1" applyFont="1" applyBorder="1"/>
    <xf numFmtId="3" fontId="3" fillId="0" borderId="9" xfId="0" applyNumberFormat="1" applyFont="1" applyBorder="1"/>
    <xf numFmtId="0" fontId="3" fillId="0" borderId="10" xfId="0" applyFont="1" applyBorder="1"/>
    <xf numFmtId="10" fontId="3" fillId="0" borderId="11" xfId="0" applyNumberFormat="1" applyFont="1" applyBorder="1"/>
    <xf numFmtId="43" fontId="3" fillId="0" borderId="11" xfId="1" applyFont="1" applyBorder="1"/>
    <xf numFmtId="164" fontId="3" fillId="0" borderId="11" xfId="0" applyNumberFormat="1" applyFont="1" applyBorder="1"/>
    <xf numFmtId="4" fontId="3" fillId="0" borderId="11" xfId="0" applyNumberFormat="1" applyFont="1" applyBorder="1"/>
    <xf numFmtId="3" fontId="3" fillId="0" borderId="12" xfId="0" applyNumberFormat="1" applyFont="1" applyBorder="1"/>
    <xf numFmtId="43" fontId="3" fillId="0" borderId="0" xfId="0" applyNumberFormat="1" applyFont="1"/>
    <xf numFmtId="0" fontId="2" fillId="2" borderId="1" xfId="0" applyFont="1" applyFill="1" applyBorder="1" applyAlignment="1">
      <alignment horizontal="left"/>
    </xf>
    <xf numFmtId="0" fontId="2" fillId="2" borderId="2" xfId="0" applyFont="1" applyFill="1" applyBorder="1" applyAlignment="1">
      <alignment horizontal="left"/>
    </xf>
    <xf numFmtId="0" fontId="2" fillId="2" borderId="3" xfId="0" applyFont="1" applyFill="1" applyBorder="1" applyAlignment="1">
      <alignment horizontal="left"/>
    </xf>
  </cellXfs>
  <cellStyles count="2">
    <cellStyle name="Komma" xfId="1" builtinId="3"/>
    <cellStyle name="Normal" xfId="0" builtinId="0"/>
  </cellStyles>
  <dxfs count="19">
    <dxf>
      <font>
        <b val="0"/>
        <i val="0"/>
        <strike val="0"/>
        <condense val="0"/>
        <extend val="0"/>
        <outline val="0"/>
        <shadow val="0"/>
        <u val="none"/>
        <vertAlign val="baseline"/>
        <sz val="11"/>
        <color theme="1"/>
        <name val="Arial"/>
        <family val="2"/>
        <scheme val="none"/>
      </font>
      <numFmt numFmtId="3" formatCode="#,##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4" formatCode="#,##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64" formatCode="_-* #,##0.00\ [$kr.-406]_-;\-* #,##0.00\ [$kr.-406]_-;_-* &quot;-&quot;??\ [$kr.-406]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35" formatCode="_-* #,##0.00_-;\-* #,##0.00_-;_-*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numFmt numFmtId="14" formatCode="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4" tint="0.39997558519241921"/>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color theme="4"/>
      </font>
    </dxf>
    <dxf>
      <font>
        <color rgb="FFFF0000"/>
      </font>
    </dxf>
    <dxf>
      <font>
        <color theme="1"/>
      </font>
      <fill>
        <patternFill>
          <bgColor rgb="FF92D050"/>
        </patternFill>
      </fill>
    </dxf>
    <dxf>
      <font>
        <color theme="1"/>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da-DK"/>
              <a:t>Markedsværdi på C25</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da-DK"/>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103-4FE2-A8CB-680C159379B9}"/>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103-4FE2-A8CB-680C159379B9}"/>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103-4FE2-A8CB-680C159379B9}"/>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103-4FE2-A8CB-680C159379B9}"/>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103-4FE2-A8CB-680C159379B9}"/>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103-4FE2-A8CB-680C159379B9}"/>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103-4FE2-A8CB-680C159379B9}"/>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103-4FE2-A8CB-680C159379B9}"/>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9103-4FE2-A8CB-680C159379B9}"/>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9103-4FE2-A8CB-680C159379B9}"/>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9103-4FE2-A8CB-680C159379B9}"/>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9103-4FE2-A8CB-680C159379B9}"/>
              </c:ext>
            </c:extLst>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9103-4FE2-A8CB-680C159379B9}"/>
              </c:ext>
            </c:extLst>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9103-4FE2-A8CB-680C159379B9}"/>
              </c:ext>
            </c:extLst>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9103-4FE2-A8CB-680C159379B9}"/>
              </c:ext>
            </c:extLst>
          </c:dPt>
          <c:dPt>
            <c:idx val="15"/>
            <c:bubble3D val="0"/>
            <c:spPr>
              <a:solidFill>
                <a:schemeClr val="accent4">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9103-4FE2-A8CB-680C159379B9}"/>
              </c:ext>
            </c:extLst>
          </c:dPt>
          <c:dPt>
            <c:idx val="16"/>
            <c:bubble3D val="0"/>
            <c:spPr>
              <a:solidFill>
                <a:schemeClr val="accent5">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9103-4FE2-A8CB-680C159379B9}"/>
              </c:ext>
            </c:extLst>
          </c:dPt>
          <c:dPt>
            <c:idx val="17"/>
            <c:bubble3D val="0"/>
            <c:spPr>
              <a:solidFill>
                <a:schemeClr val="accent6">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9103-4FE2-A8CB-680C159379B9}"/>
              </c:ext>
            </c:extLst>
          </c:dPt>
          <c:dPt>
            <c:idx val="18"/>
            <c:bubble3D val="0"/>
            <c:spPr>
              <a:solidFill>
                <a:schemeClr val="accent1">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9103-4FE2-A8CB-680C159379B9}"/>
              </c:ext>
            </c:extLst>
          </c:dPt>
          <c:dPt>
            <c:idx val="19"/>
            <c:bubble3D val="0"/>
            <c:spPr>
              <a:solidFill>
                <a:schemeClr val="accent2">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7-9103-4FE2-A8CB-680C159379B9}"/>
              </c:ext>
            </c:extLst>
          </c:dPt>
          <c:dPt>
            <c:idx val="20"/>
            <c:bubble3D val="0"/>
            <c:spPr>
              <a:solidFill>
                <a:schemeClr val="accent3">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9-9103-4FE2-A8CB-680C159379B9}"/>
              </c:ext>
            </c:extLst>
          </c:dPt>
          <c:dPt>
            <c:idx val="21"/>
            <c:bubble3D val="0"/>
            <c:spPr>
              <a:solidFill>
                <a:schemeClr val="accent4">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B-9103-4FE2-A8CB-680C159379B9}"/>
              </c:ext>
            </c:extLst>
          </c:dPt>
          <c:dPt>
            <c:idx val="22"/>
            <c:bubble3D val="0"/>
            <c:spPr>
              <a:solidFill>
                <a:schemeClr val="accent5">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D-9103-4FE2-A8CB-680C159379B9}"/>
              </c:ext>
            </c:extLst>
          </c:dPt>
          <c:dPt>
            <c:idx val="23"/>
            <c:bubble3D val="0"/>
            <c:spPr>
              <a:solidFill>
                <a:schemeClr val="accent6">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F-9103-4FE2-A8CB-680C159379B9}"/>
              </c:ext>
            </c:extLst>
          </c:dPt>
          <c:dPt>
            <c:idx val="24"/>
            <c:bubble3D val="0"/>
            <c:spPr>
              <a:solidFill>
                <a:schemeClr val="accent1">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1-9103-4FE2-A8CB-680C159379B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da-DK"/>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'Ark1'!$A$4:$A$28</c:f>
              <c:strCache>
                <c:ptCount val="25"/>
                <c:pt idx="0">
                  <c:v>Ambu A/S (XCSE:AMBU B)</c:v>
                </c:pt>
                <c:pt idx="1">
                  <c:v>AP Moeller - Maersk A/S (XCSE:MAERSK A)</c:v>
                </c:pt>
                <c:pt idx="2">
                  <c:v>AP Moeller - Maersk A/S (XCSE:MAERSK B)</c:v>
                </c:pt>
                <c:pt idx="3">
                  <c:v>Bavarian Nordic A/S (XCSE:BAVA)</c:v>
                </c:pt>
                <c:pt idx="4">
                  <c:v>Carlsberg A/S (XCSE:CARL B)</c:v>
                </c:pt>
                <c:pt idx="5">
                  <c:v>Chr Hansen Holding A/S (XCSE:CHR)</c:v>
                </c:pt>
                <c:pt idx="6">
                  <c:v>Coloplast A/S (XCSE:COLO B)</c:v>
                </c:pt>
                <c:pt idx="7">
                  <c:v>Danske Bank A/S (XCSE:DANSKE)</c:v>
                </c:pt>
                <c:pt idx="8">
                  <c:v>Demant A/S (XCSE:DEMANT)</c:v>
                </c:pt>
                <c:pt idx="9">
                  <c:v>DSV A/S (XCSE:DSV)</c:v>
                </c:pt>
                <c:pt idx="10">
                  <c:v>FLSmidth &amp; Co A/S (XCSE:FLS)</c:v>
                </c:pt>
                <c:pt idx="11">
                  <c:v>Genmab A/S (XCSE:GMAB)</c:v>
                </c:pt>
                <c:pt idx="12">
                  <c:v>GN Store Nord A/S (XCSE:GN)</c:v>
                </c:pt>
                <c:pt idx="13">
                  <c:v>Iss A/S (XCSE:ISS)</c:v>
                </c:pt>
                <c:pt idx="14">
                  <c:v>Jyske Bank A/S (XCSE:JYSK)</c:v>
                </c:pt>
                <c:pt idx="15">
                  <c:v>Netcompany Group A/S (XCSE:NETC)</c:v>
                </c:pt>
                <c:pt idx="16">
                  <c:v>Nordea Bank Abp (XCSE:NDA DK)</c:v>
                </c:pt>
                <c:pt idx="17">
                  <c:v>Novo Nordisk A/S (XCSE:NOVO B)</c:v>
                </c:pt>
                <c:pt idx="18">
                  <c:v>Novozymes A/S (XCSE:NZYM B)</c:v>
                </c:pt>
                <c:pt idx="19">
                  <c:v>Orsted A/S (XCSE:ORSTED)</c:v>
                </c:pt>
                <c:pt idx="20">
                  <c:v>Pandora A/S (XCSE:PNDORA)</c:v>
                </c:pt>
                <c:pt idx="21">
                  <c:v>Rockwool A/S (XCSE:ROCK B)</c:v>
                </c:pt>
                <c:pt idx="22">
                  <c:v>Royal Unibrew A/S (XCSE:RBREW)</c:v>
                </c:pt>
                <c:pt idx="23">
                  <c:v>Tryg A/S (XCSE:TRYG)</c:v>
                </c:pt>
                <c:pt idx="24">
                  <c:v>Vestas Wind Systems A/S (XCSE:VWS)</c:v>
                </c:pt>
              </c:strCache>
            </c:strRef>
          </c:cat>
          <c:val>
            <c:numRef>
              <c:f>'Ark1'!$G$4:$G$28</c:f>
              <c:numCache>
                <c:formatCode>_(* #,##0.00_);_(* \(#,##0.00\);_(* "-"??_);_(@_)</c:formatCode>
                <c:ptCount val="25"/>
                <c:pt idx="0">
                  <c:v>14073973200</c:v>
                </c:pt>
                <c:pt idx="1">
                  <c:v>249179371200</c:v>
                </c:pt>
                <c:pt idx="2">
                  <c:v>258813558600</c:v>
                </c:pt>
                <c:pt idx="3">
                  <c:v>15609305856</c:v>
                </c:pt>
                <c:pt idx="4">
                  <c:v>129373401600</c:v>
                </c:pt>
                <c:pt idx="5">
                  <c:v>51158770000</c:v>
                </c:pt>
                <c:pt idx="6">
                  <c:v>150480000000</c:v>
                </c:pt>
                <c:pt idx="7">
                  <c:v>86563333840</c:v>
                </c:pt>
                <c:pt idx="8">
                  <c:v>44555240580</c:v>
                </c:pt>
                <c:pt idx="9">
                  <c:v>203252400000</c:v>
                </c:pt>
                <c:pt idx="10">
                  <c:v>10054160000</c:v>
                </c:pt>
                <c:pt idx="11">
                  <c:v>160578547200</c:v>
                </c:pt>
                <c:pt idx="12">
                  <c:v>21093485250</c:v>
                </c:pt>
                <c:pt idx="13">
                  <c:v>22595819940</c:v>
                </c:pt>
                <c:pt idx="14">
                  <c:v>28669500000</c:v>
                </c:pt>
                <c:pt idx="15">
                  <c:v>13040000000</c:v>
                </c:pt>
                <c:pt idx="16">
                  <c:v>255688488120</c:v>
                </c:pt>
                <c:pt idx="17">
                  <c:v>1305703205200</c:v>
                </c:pt>
                <c:pt idx="18">
                  <c:v>85289326920</c:v>
                </c:pt>
                <c:pt idx="19">
                  <c:v>283000556520</c:v>
                </c:pt>
                <c:pt idx="20">
                  <c:v>35802950000</c:v>
                </c:pt>
                <c:pt idx="21">
                  <c:v>25036782180</c:v>
                </c:pt>
                <c:pt idx="22">
                  <c:v>25310840000</c:v>
                </c:pt>
                <c:pt idx="23">
                  <c:v>105137432400</c:v>
                </c:pt>
                <c:pt idx="24">
                  <c:v>151338668620</c:v>
                </c:pt>
              </c:numCache>
            </c:numRef>
          </c:val>
          <c:extLst>
            <c:ext xmlns:c16="http://schemas.microsoft.com/office/drawing/2014/chart" uri="{C3380CC4-5D6E-409C-BE32-E72D297353CC}">
              <c16:uniqueId val="{00000000-F1F5-4C28-A814-D3D13E26AD4D}"/>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413657</xdr:colOff>
      <xdr:row>29</xdr:row>
      <xdr:rowOff>92527</xdr:rowOff>
    </xdr:from>
    <xdr:to>
      <xdr:col>9</xdr:col>
      <xdr:colOff>674915</xdr:colOff>
      <xdr:row>66</xdr:row>
      <xdr:rowOff>54427</xdr:rowOff>
    </xdr:to>
    <xdr:graphicFrame macro="">
      <xdr:nvGraphicFramePr>
        <xdr:cNvPr id="5" name="Diagram 4">
          <a:extLst>
            <a:ext uri="{FF2B5EF4-FFF2-40B4-BE49-F238E27FC236}">
              <a16:creationId xmlns:a16="http://schemas.microsoft.com/office/drawing/2014/main" id="{44A39804-DB5F-432A-A2A2-2C209C0391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79">
  <rv s="0">
    <v>https://www.bing.com/financeapi/forcetrigger?t=adzaw7&amp;q=XCSE%3aAMBU+B&amp;form=skydnc</v>
    <v>Learn more on Bing</v>
  </rv>
  <rv s="1">
    <v>en-US</v>
    <v>adzaw7</v>
    <v>268435456</v>
    <v>1</v>
    <v>Powered by Refinitiv</v>
    <v>0</v>
    <v>Ambu A/S (XCSE:AMBU B)</v>
    <v>2</v>
    <v>3</v>
    <v>Finance</v>
    <v>4</v>
    <v>358.7</v>
    <v>61.26</v>
    <v>1.2768999999999999</v>
    <v>1.24</v>
    <v>2.0077999999999999E-2</v>
    <v>DKK</v>
    <v>Ambu A/S is a Denmark-based company engaged in the development, manufacture and marketing of diagnostic and life-supporting devices for hospitals and rescue services. The Company’s operations are structured into three business areas: Anaesthesia, Patient Monitoring &amp; Diagnostics and Emergency Care. The Anaesthesia business area offers a range of products such as resuscitators, face masks and laryngeal masks. The Patient Monitoring &amp; Diagnostics business area comprises single use electrodes for cardiological and neurological examinations. The target groups for these products are hospitals, clinics, ambulance services and sleep labs. The Emergency Care business area offers ventilation bags, neck collars and manikins for first-aid training. The Company markets its products worldwide. The Company operates King Systems Inc, First Water Heathcote Ltd and Invendo Medical GmbH as subsidiaries.</v>
    <v>4914</v>
    <v>Nasdaq Copenhagen</v>
    <v>XCSE</v>
    <v>XCSE</v>
    <v>Baltorpbakken 13, BALLERUP, DENMARK-NA, 2750 DK</v>
    <v>63.6</v>
    <v>Healthcare Equipment &amp; Supplies</v>
    <v>Stock</v>
    <v>44827.638888888891</v>
    <v>0</v>
    <v>61.26</v>
    <v>14073980000</v>
    <v>Ambu A/S</v>
    <v>Ambu A/S</v>
    <v>61.26</v>
    <v>70.489999999999995</v>
    <v>61.76</v>
    <v>63</v>
    <v>223396400</v>
    <v>AMBU B</v>
    <v>Ambu A/S (XCSE:AMBU B)</v>
    <v>1352662</v>
    <v>1634640</v>
    <v>1956</v>
  </rv>
  <rv s="2">
    <v>1</v>
  </rv>
  <rv s="0">
    <v>https://www.bing.com/financeapi/forcetrigger?t=adzha2&amp;q=XCSE%3aMAERSK+A&amp;form=skydnc</v>
    <v>Learn more on Bing</v>
  </rv>
  <rv s="3">
    <v>en-US</v>
    <v>adzha2</v>
    <v>268435456</v>
    <v>1</v>
    <v>Powered by Refinitiv</v>
    <v>5</v>
    <v>AP Moeller - Maersk A/S (XCSE:MAERSK A)</v>
    <v>2</v>
    <v>6</v>
    <v>Finance</v>
    <v>7</v>
    <v>23160</v>
    <v>4602</v>
    <v>1.6088</v>
    <v>-510</v>
    <v>0</v>
    <v>-3.6875999999999999E-2</v>
    <v>0</v>
    <v>DKK</v>
    <v>A.P. Moeller-Maersk A/S is a Denmark-based shipping and oil company. It is active in the container logistics and upstream oil value chains. The Company's operational structure comprises eight segments: Maersk Line, APM Terminals, Damco, Svitzer, Maersk Oil, Maersk Drilling, Maersk Supply Service and Maersk Tankers. Maersk Line manages the Company's global container shipping activities. APM Terminals is responsible for container services and terminal activities, includes container shipping line Hamburg Sudamerikanische Dampfschifffahrts-Gesellschaft KG. Damco is engaged in supply chain management services. Svitzer is engaged in towing and related marine activities. Maersk Oil is active in gas exploration and production. Maersk Drilling operates land-rigs, as well as offshore drilling activities. Maersk Supply Service manages the Company's global offshore marine services. Maersk Tankers ships refined oil products.</v>
    <v>85375</v>
    <v>Nasdaq Copenhagen</v>
    <v>XCSE</v>
    <v>XCSE</v>
    <v>Esplanaden 50, KOEBENHAVN K, DENMARK-NA, 1263 DK</v>
    <v>13810</v>
    <v>Freight &amp; Logistics Services</v>
    <v>Stock</v>
    <v>44827.638888888891</v>
    <v>3</v>
    <v>13090</v>
    <v>257294500000</v>
    <v>AP Moeller - Maersk A/S</v>
    <v>AP Moeller - Maersk A/S</v>
    <v>13730</v>
    <v>1.76</v>
    <v>13830</v>
    <v>13320</v>
    <v>13320</v>
    <v>18707160</v>
    <v>MAERSK A</v>
    <v>AP Moeller - Maersk A/S (XCSE:MAERSK A)</v>
    <v>10809</v>
    <v>34810</v>
    <v>1904</v>
  </rv>
  <rv s="2">
    <v>4</v>
  </rv>
  <rv s="0">
    <v>https://www.bing.com/financeapi/forcetrigger?t=adzhcw&amp;q=XCSE%3aMAERSK+B&amp;form=skydnc</v>
    <v>Learn more on Bing</v>
  </rv>
  <rv s="3">
    <v>en-US</v>
    <v>adzhcw</v>
    <v>268435456</v>
    <v>1</v>
    <v>Powered by Refinitiv</v>
    <v>5</v>
    <v>AP Moeller - Maersk A/S (XCSE:MAERSK B)</v>
    <v>2</v>
    <v>6</v>
    <v>Finance</v>
    <v>7</v>
    <v>24920</v>
    <v>4978</v>
    <v>1.6088</v>
    <v>-530</v>
    <v>0</v>
    <v>-3.6894999999999997E-2</v>
    <v>0</v>
    <v>DKK</v>
    <v>A.P. Moeller-Maersk A/S is a Denmark-based shipping and oil company. It is active in the container logistics and upstream oil value chains. The Company's operational structure comprises eight segments: Maersk Line, APM Terminals, Damco, Svitzer, Maersk Oil, Maersk Drilling, Maersk Supply Service and Maersk Tankers. Maersk Line manages the Company's global container shipping activities. APM Terminals is responsible for container services and terminal activities, includes container shipping line Hamburg Sudamerikanische Dampfschifffahrts-Gesellschaft KG. Damco is engaged in supply chain management services. Svitzer is engaged in towing and related marine activities. Maersk Oil is active in gas exploration and production. Maersk Drilling operates land-rigs, as well as offshore drilling activities. Maersk Supply Service manages the Company's global offshore marine services. Maersk Tankers ships refined oil products.</v>
    <v>85375</v>
    <v>Nasdaq Copenhagen</v>
    <v>XCSE</v>
    <v>XCSE</v>
    <v>Esplanaden 50, KOEBENHAVN K, DENMARK-NA, 1263 DK</v>
    <v>14365</v>
    <v>Freight &amp; Logistics Services</v>
    <v>Stock</v>
    <v>44827.638888888891</v>
    <v>6</v>
    <v>13575</v>
    <v>257294500000</v>
    <v>AP Moeller - Maersk A/S</v>
    <v>AP Moeller - Maersk A/S</v>
    <v>14220</v>
    <v>4.03</v>
    <v>14365</v>
    <v>13835</v>
    <v>13835</v>
    <v>18707160</v>
    <v>MAERSK B</v>
    <v>AP Moeller - Maersk A/S (XCSE:MAERSK B)</v>
    <v>50574</v>
    <v>34810</v>
    <v>1904</v>
  </rv>
  <rv s="2">
    <v>7</v>
  </rv>
  <rv s="0">
    <v>https://www.bing.com/financeapi/forcetrigger?t=adzb8m&amp;q=XCSE%3aBAVA&amp;form=skydnc</v>
    <v>Learn more on Bing</v>
  </rv>
  <rv s="3">
    <v>en-US</v>
    <v>adzb8m</v>
    <v>268435456</v>
    <v>1</v>
    <v>Powered by Refinitiv</v>
    <v>5</v>
    <v>Bavarian Nordic A/S (XCSE:BAVA)</v>
    <v>2</v>
    <v>6</v>
    <v>Finance</v>
    <v>7</v>
    <v>411</v>
    <v>103.4</v>
    <v>1.9039999999999999</v>
    <v>-4.0999999999999996</v>
    <v>0</v>
    <v>-1.823E-2</v>
    <v>0</v>
    <v>DKK</v>
    <v>Bavarian Nordic A/S is a Denmark-based biotechnology company engaged in the development, production and marketing of vaccines for the treatment of cancer and infectious diseases. The Company’s drug pipeline comprises two areas: Cancer Immunotherapy and Infectious Disease. The Cancer Immunotherapy pipeline is focused on: prostate cancer, including PROSTVAC and Modified Vaccinia Ankara-Bavarian Nordic (MVA-BN) PRO; breast cancer, providing CV-301 breast and MVA-BN HER2 vaccines; and colorectal cancer, offering CV-301 colon. The Infectious Disease pipeline produces vaccines for a range of illnesses, such as smallpox, anthrax, filoviruses, foot-and-mouth diseases and respiratory syncytial virus. The Company is a parent of Bavarian Nordic GmbH, BN Infectious Diseases A/S, and Bavarian Nordic Inc, among others.</v>
    <v>868</v>
    <v>Nasdaq Copenhagen</v>
    <v>XCSE</v>
    <v>XCSE</v>
    <v>Philip Heymans Alle 3, HELLERUP, DENMARK-NA, 2900 DK</v>
    <v>223.1</v>
    <v>Pharmaceuticals</v>
    <v>Stock</v>
    <v>44827.638888888891</v>
    <v>9</v>
    <v>213.2</v>
    <v>15609300000</v>
    <v>Bavarian Nordic A/S</v>
    <v>Bavarian Nordic A/S</v>
    <v>222</v>
    <v>30.99</v>
    <v>224.9</v>
    <v>220.8</v>
    <v>220.8</v>
    <v>70694320</v>
    <v>BAVA</v>
    <v>Bavarian Nordic A/S (XCSE:BAVA)</v>
    <v>748118</v>
    <v>732700</v>
    <v>1992</v>
  </rv>
  <rv s="2">
    <v>10</v>
  </rv>
  <rv s="0">
    <v>https://www.bing.com/financeapi/forcetrigger?t=adzbvh&amp;q=XCSE%3aCARL+B&amp;form=skydnc</v>
    <v>Learn more on Bing</v>
  </rv>
  <rv s="3">
    <v>en-US</v>
    <v>adzbvh</v>
    <v>268435456</v>
    <v>1</v>
    <v>Powered by Refinitiv</v>
    <v>5</v>
    <v>Carlsberg A/S (XCSE:CARL B)</v>
    <v>2</v>
    <v>6</v>
    <v>Finance</v>
    <v>7</v>
    <v>1190.5</v>
    <v>650.79999999999995</v>
    <v>0.74080000000000001</v>
    <v>-21.2</v>
    <v>0</v>
    <v>-2.2717999999999999E-2</v>
    <v>0</v>
    <v>DKK</v>
    <v>Carlsberg A/S is a Denmark-based company active within the brewing industry. It is primarily engaged in the production, marketing and sale of beer and soft drinks. The Company’s beer portfolio spans core beer brands, craft &amp; speciality brands and alcohol-free brews.Its operations are divided in geographical segments: Western Europe, Asia and Eastern &amp; Central Europe. The Company is also present in a number of markets where it does not operate its own breweries, through license business and export.</v>
    <v>39375</v>
    <v>Nasdaq Copenhagen</v>
    <v>XCSE</v>
    <v>XCSE</v>
    <v>J.C. Jacobsens Gade 1, Copenhagen V, COPENHAGEN, DENMARK-NA, 1799 DK</v>
    <v>934</v>
    <v>Beverages</v>
    <v>Stock</v>
    <v>44827.638888888891</v>
    <v>12</v>
    <v>910</v>
    <v>134192400000</v>
    <v>Carlsberg A/S</v>
    <v>Carlsberg A/S</v>
    <v>931.6</v>
    <v>18.02</v>
    <v>933.2</v>
    <v>912</v>
    <v>912</v>
    <v>141856800</v>
    <v>CARL B</v>
    <v>Carlsberg A/S (XCSE:CARL B)</v>
    <v>215745</v>
    <v>186180</v>
    <v>1999</v>
  </rv>
  <rv s="2">
    <v>13</v>
  </rv>
  <rv s="0">
    <v>https://www.bing.com/financeapi/forcetrigger?t=adzc7w&amp;q=XCSE%3aCHR&amp;form=skydnc</v>
    <v>Learn more on Bing</v>
  </rv>
  <rv s="3">
    <v>en-US</v>
    <v>adzc7w</v>
    <v>268435456</v>
    <v>1</v>
    <v>Powered by Refinitiv</v>
    <v>5</v>
    <v>Chr Hansen Holding A/S (XCSE:CHR)</v>
    <v>2</v>
    <v>6</v>
    <v>Finance</v>
    <v>7</v>
    <v>733.8</v>
    <v>375.7</v>
    <v>0.48459999999999998</v>
    <v>5.0999999999999996</v>
    <v>0</v>
    <v>1.3319000000000001E-2</v>
    <v>0</v>
    <v>DKK</v>
    <v>Chr Hansen Holding A/S is a Denmark-based bioscience company that develops natural ingredient solutions for the food, nutritional, pharmaceutical and agricultural industries. The Company’s business is divided into three divisions, namely Food Cultures &amp; Enzymes, Health &amp; Nutrition and Natural Colors. The Food Cultures &amp; Enzymes division develops and produces cultures, enzymes and probiotics for the food industry in general and the dairy industry in particular. The Health &amp; Nutrition division develops, produces and sells products for the dietary supplement, over-the-counter pharmaceutical, infant formula and animal feed industries. The Natural Colors division develops and supplies natural color solutions to the food and beverage industry, in particular the beverage, confectionery, ice cream, dairy, fruit preparation and prepared food segments. The Company operates in Europe, North and South America, as well as Asia Pacific, Middle East and Africa.</v>
    <v>3946</v>
    <v>Nasdaq Copenhagen</v>
    <v>XCSE</v>
    <v>XCSE</v>
    <v>Boege Alle 10-12, HOERSHOLM, DENMARK-NA, 2970 DK</v>
    <v>389.2</v>
    <v>Food &amp; Tobacco</v>
    <v>Stock</v>
    <v>44827.638888888891</v>
    <v>15</v>
    <v>375.7</v>
    <v>51155450000</v>
    <v>Chr Hansen Holding A/S</v>
    <v>Chr Hansen Holding A/S</v>
    <v>382</v>
    <v>29.43</v>
    <v>382.9</v>
    <v>388</v>
    <v>388</v>
    <v>131852500</v>
    <v>CHR</v>
    <v>Chr Hansen Holding A/S (XCSE:CHR)</v>
    <v>207633</v>
    <v>280090</v>
    <v>2004</v>
  </rv>
  <rv s="2">
    <v>16</v>
  </rv>
  <rv s="0">
    <v>https://www.bing.com/financeapi/forcetrigger?t=adzcar&amp;q=XCSE%3aCOLO+B&amp;form=skydnc</v>
    <v>Learn more on Bing</v>
  </rv>
  <rv s="1">
    <v>en-US</v>
    <v>adzcar</v>
    <v>268435456</v>
    <v>1</v>
    <v>Powered by Refinitiv</v>
    <v>0</v>
    <v>Coloplast A/S (XCSE:COLO B)</v>
    <v>2</v>
    <v>3</v>
    <v>Finance</v>
    <v>4</v>
    <v>1194</v>
    <v>585.20000000000005</v>
    <v>0.7712</v>
    <v>-28</v>
    <v>-3.5533000000000002E-2</v>
    <v>DKK</v>
    <v>Coloplast A/S is a Denmark-based company active within the healthcare sector. It is engaged in the development, marketing and sale of intimate healthcare products and services, targeting people with diseases of private and personal nature. Its operations are structured into four business areas: Ostomy Care offering products for people whose intestinal outlet has been rerouted through the abdominal wall, Continence Care products for people suffering from diseases of and damage to the urinary system, Urology Care products for people suffering from diseases of and damage to the kidneys, the urinary system or the male reproductive system and Wound &amp; Skin Care for the treatment of chronic wounds and skin care products for prevention and treatment. The Company supplies products to hospitals, institutions as well as wholesalers and pharmacies.</v>
    <v>14000</v>
    <v>Nasdaq Copenhagen</v>
    <v>XCSE</v>
    <v>XCSE</v>
    <v>Holtedam 1-3, HUMLEBAEK, DENMARK-NA, 3050 DK</v>
    <v>789.8</v>
    <v>Healthcare Equipment &amp; Supplies</v>
    <v>Stock</v>
    <v>44827.638888888891</v>
    <v>18</v>
    <v>754.2</v>
    <v>150480000000</v>
    <v>Coloplast A/S</v>
    <v>Coloplast A/S</v>
    <v>788</v>
    <v>35.049999999999997</v>
    <v>788</v>
    <v>760</v>
    <v>198000000</v>
    <v>COLO B</v>
    <v>Coloplast A/S (XCSE:COLO B)</v>
    <v>192802</v>
    <v>201260</v>
    <v>1957</v>
  </rv>
  <rv s="2">
    <v>19</v>
  </rv>
  <rv s="0">
    <v>https://www.bing.com/financeapi/forcetrigger?t=adzcrw&amp;q=XCSE%3aDANSKE&amp;form=skydnc</v>
    <v>Learn more on Bing</v>
  </rv>
  <rv s="3">
    <v>en-US</v>
    <v>adzcrw</v>
    <v>268435456</v>
    <v>1</v>
    <v>Powered by Refinitiv</v>
    <v>5</v>
    <v>Danske Bank A/S (XCSE:DANSKE)</v>
    <v>2</v>
    <v>6</v>
    <v>Finance</v>
    <v>7</v>
    <v>134.9</v>
    <v>68.040000000000006</v>
    <v>0.63980000000000004</v>
    <v>-4.4000000000000004</v>
    <v>0</v>
    <v>-4.1985000000000001E-2</v>
    <v>0</v>
    <v>DKK</v>
    <v>Danske Bank A/S is engaged in providing payment services, trading in securities and other instruments, depositing of surplus liquidity and provision of short- and long-term financing. Its segments include Personal Banking, Business Banking, Corporates &amp; Institutions, Wealth Management, Northern Ireland, Non-core and Other Activities. The Personal Banking segment provides personal advice that addresses its customers' individual needs. The Business Banking segment offers solutions within financing, investing, cash management and risk management. The Corporates &amp; Institutions segment provides strategic advice, financial solutions and products. The Wealth Management segment offers a range of products and services within pension savings and wealth and asset management. The Northern Ireland segment serves personal and business customers. The Non-core segment consists of loans to customers in Ireland. The Bank's Other Activities include its treasury and support functions.</v>
    <v>21663</v>
    <v>Nasdaq Copenhagen</v>
    <v>XCSE</v>
    <v>XCSE</v>
    <v>Holmens Kanal 2 - 12, KOEBENHAVN K, DENMARK-NA, 1092 DK</v>
    <v>104.35</v>
    <v>Banking Services</v>
    <v>Stock</v>
    <v>44827.638888888891</v>
    <v>21</v>
    <v>100.1</v>
    <v>86563340000</v>
    <v>Danske Bank A/S</v>
    <v>Danske Bank A/S</v>
    <v>104.2</v>
    <v>7.96</v>
    <v>104.8</v>
    <v>100.4</v>
    <v>100.4</v>
    <v>862184600</v>
    <v>DANSKE</v>
    <v>Danske Bank A/S (XCSE:DANSKE)</v>
    <v>1927259</v>
    <v>1703440</v>
    <v>1987</v>
  </rv>
  <rv s="2">
    <v>22</v>
  </rv>
  <rv s="0">
    <v>https://www.bing.com/financeapi/forcetrigger?t=adzmw7&amp;q=XCSE%3aDEMANT&amp;form=skydnc</v>
    <v>Learn more on Bing</v>
  </rv>
  <rv s="3">
    <v>en-US</v>
    <v>adzmw7</v>
    <v>268435456</v>
    <v>1</v>
    <v>Powered by Refinitiv</v>
    <v>5</v>
    <v>Demant A/S (XCSE:DEMANT)</v>
    <v>2</v>
    <v>6</v>
    <v>Finance</v>
    <v>7</v>
    <v>394.7</v>
    <v>132.5</v>
    <v>1.4596</v>
    <v>-4</v>
    <v>0</v>
    <v>-2.0263E-2</v>
    <v>0</v>
    <v>DKK</v>
    <v>Demant A/S, formerly William Demant Holding A/S, is a Denmark-based company engaged in the healthcare industry. It develops, manufactures and sells products and equipment designed to aid the hearing and communication of individuals. The Group focuses on four business areas: Hearing Devices, including such brands as Bernafon, Oticon, Frontrow, Phonic Ear and Sonic; Hearing Implants, including Oticon Medical; Diagnostic Instruments, comprising operations of such audiometer companies as Interacoustics, Grason-Stadler, Amplivox, Maico and MedRx, and Personal Communication, which includes the business of Sennheiser Communications, a headset producer. The Company operates globally, through more than 90 subsidiaries and associates worldwide.</v>
    <v>18130</v>
    <v>Nasdaq Copenhagen</v>
    <v>XCSE</v>
    <v>XCSE</v>
    <v>Kongebakken 9, SMOERUM, DENMARK-NA, 2765 DK</v>
    <v>197.75</v>
    <v>Healthcare Equipment &amp; Supplies</v>
    <v>Stock</v>
    <v>44827.638888888891</v>
    <v>24</v>
    <v>189.2</v>
    <v>44555250000</v>
    <v>Demant A/S</v>
    <v>Demant A/S</v>
    <v>197.05</v>
    <v>18.21</v>
    <v>197.4</v>
    <v>193.4</v>
    <v>193.4</v>
    <v>230378700</v>
    <v>DEMANT</v>
    <v>Demant A/S (XCSE:DEMANT)</v>
    <v>429580</v>
    <v>295930</v>
    <v>1983</v>
  </rv>
  <rv s="2">
    <v>25</v>
  </rv>
  <rv s="0">
    <v>https://www.bing.com/financeapi/forcetrigger?t=adzda2&amp;q=XCSE%3aDSV&amp;form=skydnc</v>
    <v>Learn more on Bing</v>
  </rv>
  <rv s="1">
    <v>en-US</v>
    <v>adzda2</v>
    <v>268435456</v>
    <v>1</v>
    <v>Powered by Refinitiv</v>
    <v>0</v>
    <v>DSV A/S (XCSE:DSV)</v>
    <v>2</v>
    <v>3</v>
    <v>Finance</v>
    <v>4</v>
    <v>1696</v>
    <v>424</v>
    <v>1.4013</v>
    <v>-33.4</v>
    <v>-3.7028999999999999E-2</v>
    <v>DKK</v>
    <v>DSV A/S, formerly DSV Panalpina A/S, is a Denmark-based company engaged in the transportation and logistics services. The Company’s operations are divided into three business segments: The Air and Sea service, which provides air and sea freight services across the globe; The Road, that provides road freight services across Europe, North America and South Africa and The Solutions segment, which offers contract logistics services, including warehousing and inventory management, across the globe. The Company operates worldwide.</v>
    <v>76071</v>
    <v>Nasdaq Copenhagen</v>
    <v>XCSE</v>
    <v>XCSE</v>
    <v>Hovedgaden 630, HEDEHUSENE, DENMARK-NA, 2640 DK</v>
    <v>900</v>
    <v>Freight &amp; Logistics Services</v>
    <v>Stock</v>
    <v>44827.638888888891</v>
    <v>27</v>
    <v>858.4</v>
    <v>203252400000</v>
    <v>DSV A/S</v>
    <v>DSV A/S</v>
    <v>897.2</v>
    <v>13.26</v>
    <v>902</v>
    <v>868.6</v>
    <v>234000000</v>
    <v>DSV</v>
    <v>DSV A/S (XCSE:DSV)</v>
    <v>486203</v>
    <v>380730</v>
    <v>1976</v>
  </rv>
  <rv s="2">
    <v>28</v>
  </rv>
  <rv s="0">
    <v>https://www.bing.com/financeapi/forcetrigger?t=adze3m&amp;q=XCSE%3aFLS&amp;form=skydnc</v>
    <v>Learn more on Bing</v>
  </rv>
  <rv s="3">
    <v>en-US</v>
    <v>adze3m</v>
    <v>268435456</v>
    <v>1</v>
    <v>Powered by Refinitiv</v>
    <v>5</v>
    <v>FLSmidth &amp; Co A/S (XCSE:FLS)</v>
    <v>2</v>
    <v>6</v>
    <v>Finance</v>
    <v>7</v>
    <v>334.5</v>
    <v>134.44999999999999</v>
    <v>1.5128999999999999</v>
    <v>-2.1</v>
    <v>0</v>
    <v>-1.1897999999999999E-2</v>
    <v>0</v>
    <v>DKK</v>
    <v>Flsmidth &amp; Co A/S is a Denmark-based provider of equipment and services for cement and minerals industries. The Company supplies products from single machinery to complete cement plants and minerals processing solutions, including services before, during and after the construction. The Company’s activities are divided into four segments: Customer Services, Product Companies, Minerals and Cement. The Cement segment embraces cement projects, customized cement equipment, as well as cement operation and maintenance. The Minerals segment comprises mining projects and engineered mineral processing and handling equipment. The Customer Services segment services to installed base mainly delivered by the Cement and Minerals segments, and the Product Companies segment offers standardized products sold directly to end customers, peers and into FLSmidth Cement and Minerals projects. The Product Companies segment provides parts and other aftermarket services to its own installed base.</v>
    <v>10055</v>
    <v>Nasdaq Copenhagen</v>
    <v>XCSE</v>
    <v>XCSE</v>
    <v>Vigerslev Alle 77, VALBY, DENMARK-NA, 2500 DK</v>
    <v>176.65</v>
    <v>Metals &amp; Mining</v>
    <v>Stock</v>
    <v>44827.638888888891</v>
    <v>30</v>
    <v>170.7</v>
    <v>10054160000</v>
    <v>FLSmidth &amp; Co A/S</v>
    <v>FLSmidth &amp; Co A/S</v>
    <v>176.55</v>
    <v>15.53</v>
    <v>176.5</v>
    <v>174.4</v>
    <v>174.4</v>
    <v>57650000</v>
    <v>FLS</v>
    <v>FLSmidth &amp; Co A/S (XCSE:FLS)</v>
    <v>165121</v>
    <v>166450</v>
    <v>1925</v>
  </rv>
  <rv s="2">
    <v>31</v>
  </rv>
  <rv s="0">
    <v>https://www.bing.com/financeapi/forcetrigger?t=adzehw&amp;q=XCSE%3aGMAB&amp;form=skydnc</v>
    <v>Learn more on Bing</v>
  </rv>
  <rv s="3">
    <v>en-US</v>
    <v>adzehw</v>
    <v>268435456</v>
    <v>1</v>
    <v>Powered by Refinitiv</v>
    <v>5</v>
    <v>Genmab A/S (XCSE:GMAB)</v>
    <v>2</v>
    <v>6</v>
    <v>Finance</v>
    <v>7</v>
    <v>3124</v>
    <v>946</v>
    <v>1.1596</v>
    <v>-74</v>
    <v>0</v>
    <v>-2.9434999999999999E-2</v>
    <v>0</v>
    <v>DKK</v>
    <v>Genmab A/S is a Denmark-based international biotechnology company. It specializes in the creation and development of antibody therapeutics for the treatment of cancer. The Company is the creator of the approved antibodies: DARZALEX (daratumumab) for the treatment of certain multiple myeloma indications, Kesimpta for the treatment of adults with relapsing forms of multiple sclerosis, TEPEZZA (teprotumumab) for the treatment of thyroid eye disease and FASPRO, for the treatment of adult patients with certain multiple myeloma indications. The first approved Genmab created therapy Arzerra, approved for the treatment of certain chronic lymphocytic leukemia indications, is available in Japan and is also available in other territories via compassionate use or oncology access programs. Genmab develops a broad clinical and pre-clinical product pipeline, and owns four antibody technologies, DuoBody bispecific platform, HexaBody platform, DuoHexaBody platform &amp; HexElect platform.</v>
    <v>1445</v>
    <v>Nasdaq Copenhagen</v>
    <v>XCSE</v>
    <v>XCSE</v>
    <v>Kalvebod Brygge 43, KOEBENHAVN V, DENMARK-NA, 1560 DK</v>
    <v>2507</v>
    <v>Biotechnology &amp; Medical Research</v>
    <v>Stock</v>
    <v>44827.638888888891</v>
    <v>33</v>
    <v>2379</v>
    <v>160578500000</v>
    <v>Genmab A/S</v>
    <v>Genmab A/S</v>
    <v>2500</v>
    <v>41.53</v>
    <v>2514</v>
    <v>2440</v>
    <v>2440</v>
    <v>65810880</v>
    <v>GMAB</v>
    <v>Genmab A/S (XCSE:GMAB)</v>
    <v>145274</v>
    <v>126250</v>
    <v>1998</v>
  </rv>
  <rv s="2">
    <v>34</v>
  </rv>
  <rv s="0">
    <v>https://www.bing.com/financeapi/forcetrigger?t=adzetc&amp;q=XCSE%3aGN&amp;form=skydnc</v>
    <v>Learn more on Bing</v>
  </rv>
  <rv s="4">
    <v>en-US</v>
    <v>adzetc</v>
    <v>268435456</v>
    <v>1</v>
    <v>Powered by Refinitiv</v>
    <v>8</v>
    <v>GN Store Nord A/S (XCSE:GN)</v>
    <v>2</v>
    <v>9</v>
    <v>Finance</v>
    <v>4</v>
    <v>589.4</v>
    <v>150.4</v>
    <v>0.97829999999999995</v>
    <v>-4.45</v>
    <v>-2.8129000000000001E-2</v>
    <v>DKK</v>
    <v>GN Store Nord A/S is a Denmark-based company offering audio solutions. The Company is focused on human auditory system, sound and speech, wireless technologies, and software development linking insight and knowledge from both the hearing aid and the headset industries. The Company's segments include GN Hearing, GN Audio and Other GN. The GN Audio segment is engaged in selling hands free communications solutions in the form of headsets for mobile phones and traditional phones. The GN Hearing segment operates within the hearing instrument industry, primarily producing and selling hearing instruments and related products. GN Hearing is a wholesale manufacturer. It offers a portfolio of medical, professional and consumer audio solutions, and offers brands in the medical technology, hearables and audio fields. Its audio solutions are marketed by its brands ReSound and Jabra. It provides products and solutions to users in over 90 countries across the world.</v>
    <v>8113</v>
    <v>Nasdaq Copenhagen</v>
    <v>XCSE</v>
    <v>XCSE</v>
    <v>Lautrupbjerg 7, BALLERUP, DENMARK-NA, 2750 DK</v>
    <v>158.80000000000001</v>
    <v>Healthcare Equipment &amp; Supplies</v>
    <v>Stock</v>
    <v>44827.638888888891</v>
    <v>36</v>
    <v>150.4</v>
    <v>21093480000</v>
    <v>GN Store Nord A/S</v>
    <v>GN Store Nord A/S</v>
    <v>156.30000000000001</v>
    <v>22.39</v>
    <v>158.19999999999999</v>
    <v>153.75</v>
    <v>137193400</v>
    <v>GN</v>
    <v>GN Store Nord A/S (XCSE:GN)</v>
    <v>1612555</v>
    <v>796650</v>
  </rv>
  <rv s="2">
    <v>37</v>
  </rv>
  <rv s="0">
    <v>https://www.bing.com/financeapi/forcetrigger?t=adzgar&amp;q=XCSE%3aISS&amp;form=skydnc</v>
    <v>Learn more on Bing</v>
  </rv>
  <rv s="5">
    <v>en-US</v>
    <v>adzgar</v>
    <v>268435456</v>
    <v>1</v>
    <v>Powered by Refinitiv</v>
    <v>10</v>
    <v>Iss A/S (XCSE:ISS)</v>
    <v>2</v>
    <v>11</v>
    <v>Finance</v>
    <v>4</v>
    <v>1.1323000000000001</v>
    <v>-3.2</v>
    <v>-2.5619999999999997E-2</v>
    <v>DKK</v>
    <v>Iss A/S is a Denmark-based workplace experience and facility management company. The Company provides placemaking solutions that contribute to better business performance. Iss offerings include every day, custom cleaning services, integrated food services, security services, branding support services, technical and engineering services, and strategic workplace management and design services. The Company’s key customer segments are Business Services &amp; IT, Industry &amp; Manufacturing, Public Administration, and Healthcare. The Company operates in more than 50 countries and its operations are divided between Continental Europe, Northern Europe, Asia &amp; Pacific, and Americas.</v>
    <v>354341</v>
    <v>Nasdaq Copenhagen</v>
    <v>XCSE</v>
    <v>XCSE</v>
    <v>Buddingevej 197, SOEBORG, DENMARK-NA, 2860 DK</v>
    <v>124.45</v>
    <v>Professional &amp; Commercial Services</v>
    <v>Stock</v>
    <v>44827.638888888891</v>
    <v>39</v>
    <v>121.15</v>
    <v>22595820000</v>
    <v>Iss A/S</v>
    <v>Iss A/S</v>
    <v>124.45</v>
    <v>19.45</v>
    <v>124.9</v>
    <v>121.7</v>
    <v>185668200</v>
    <v>ISS</v>
    <v>Iss A/S (XCSE:ISS)</v>
    <v>509123</v>
    <v>487880</v>
    <v>2005</v>
  </rv>
  <rv s="2">
    <v>40</v>
  </rv>
  <rv s="0">
    <v>https://www.bing.com/financeapi/forcetrigger?t=adzgm7&amp;q=XCSE%3aJYSK&amp;form=skydnc</v>
    <v>Learn more on Bing</v>
  </rv>
  <rv s="3">
    <v>en-US</v>
    <v>adzgm7</v>
    <v>268435456</v>
    <v>1</v>
    <v>Powered by Refinitiv</v>
    <v>5</v>
    <v>Jyske Bank A/S (XCSE:JYSK)</v>
    <v>2</v>
    <v>6</v>
    <v>Finance</v>
    <v>7</v>
    <v>440.6</v>
    <v>150.65</v>
    <v>0.7036</v>
    <v>-18.899999999999999</v>
    <v>0</v>
    <v>-4.3507999999999998E-2</v>
    <v>0</v>
    <v>DKK</v>
    <v>Jyske Bank A/S is a Denmark-based banking group that includes mortgage lender Jyske Realkredit and other subsidiaries. The Group offers a diverse set of financial services including banking, insurance, mortgage, asset management, brokerage, credit card, and leasing services. The Company operates throughout Denmark and serves private individuals, companies, institutions, and the public sector. It reports three segments: Banking, Mortgage and Leasing. The Banking segment comprises personal advisory services, financial solutions, and financing activities aimed at Danish private and corporate customers, and public institutions. The Mortgage segment consists of financial solutions for the financing of real property. The Leasing segment covers car financing and equipment financing for the corporate sector, among others.</v>
    <v>3237</v>
    <v>Nasdaq Copenhagen</v>
    <v>XCSE</v>
    <v>XCSE</v>
    <v>Vestergade 8-16, SILKEBORG, DENMARK-NA, 8600 DK</v>
    <v>433.5</v>
    <v>Banking Services</v>
    <v>Stock</v>
    <v>44827.638888888891</v>
    <v>42</v>
    <v>413.8</v>
    <v>28669500000</v>
    <v>Jyske Bank A/S</v>
    <v>Jyske Bank A/S</v>
    <v>433.5</v>
    <v>9.7200000000000006</v>
    <v>434.4</v>
    <v>415.5</v>
    <v>415.5</v>
    <v>69000000</v>
    <v>JYSK</v>
    <v>Jyske Bank A/S (XCSE:JYSK)</v>
    <v>201296</v>
    <v>283520</v>
    <v>1917</v>
  </rv>
  <rv s="2">
    <v>43</v>
  </rv>
  <rv s="0">
    <v>https://www.bing.com/financeapi/forcetrigger?t=b18ydm&amp;q=XCSE%3aNETC&amp;form=skydnc</v>
    <v>Learn more on Bing</v>
  </rv>
  <rv s="3">
    <v>en-US</v>
    <v>b18ydm</v>
    <v>268435456</v>
    <v>1</v>
    <v>Powered by Refinitiv</v>
    <v>5</v>
    <v>Netcompany Group A/S (XCSE:NETC)</v>
    <v>2</v>
    <v>6</v>
    <v>Finance</v>
    <v>7</v>
    <v>861.5</v>
    <v>207.6</v>
    <v>1.2233000000000001</v>
    <v>7</v>
    <v>0</v>
    <v>2.7581000000000001E-2</v>
    <v>0</v>
    <v>DKK</v>
    <v>Netcompany Group A/S is a Denmark-based IT consultancy company. The Company uses technologies to develop solutions and platforms. Netcompany focuses on two operating models; Netcompany Core &amp; Netcompany Expand Netcompany Core focuses on full implementation of the Netcompany methodology. Focus is on organic revenue growth and this part of the Group entails Netcompany in Denmark, Norway, United Kingdom and the Netherlands. Netcompany Expand focuses on acquisitive growth in Europe. The Company puts emphasize on acquisition of well-run companies with presence in European countries where Netcompany is not present and that can add additional platform solutions and new customers to the Group.</v>
    <v>6616</v>
    <v>Nasdaq Copenhagen</v>
    <v>XCSE</v>
    <v>XCSE</v>
    <v>Groenningen 17, KOEBENHAVN K, DENMARK-NA, 1270 DK</v>
    <v>262.2</v>
    <v>Software &amp; IT Services</v>
    <v>Stock</v>
    <v>44827.638888888891</v>
    <v>45</v>
    <v>251.8</v>
    <v>13040000000</v>
    <v>Netcompany Group A/S</v>
    <v>Netcompany Group A/S</v>
    <v>253</v>
    <v>25.88</v>
    <v>253.8</v>
    <v>260.8</v>
    <v>260.8</v>
    <v>50000000</v>
    <v>NETC</v>
    <v>Netcompany Group A/S (XCSE:NETC)</v>
    <v>176604</v>
    <v>187890</v>
    <v>2018</v>
  </rv>
  <rv s="2">
    <v>46</v>
  </rv>
  <rv s="0">
    <v>http://en.wikipedia.org/wiki/Public_domain</v>
    <v>Public domain</v>
  </rv>
  <rv s="0">
    <v>http://en.wikipedia.org/wiki/Nordea</v>
    <v>Wikipedia</v>
  </rv>
  <rv s="6">
    <v>48</v>
    <v>49</v>
  </rv>
  <rv s="7">
    <v>16</v>
    <v>https://www.bing.com/th?id=AMMS_9017a1ff3a3435de85432437a701323f&amp;qlt=95</v>
    <v>50</v>
    <v>0</v>
    <v>https://www.bing.com/images/search?form=xlimg&amp;q=nordea</v>
    <v>Image of Nordea Bank Abp</v>
  </rv>
  <rv s="0">
    <v>https://www.bing.com/financeapi/forcetrigger?t=adzhr7&amp;q=XCSE%3aNDA+DK&amp;form=skydnc</v>
    <v>Learn more on Bing</v>
  </rv>
  <rv s="8">
    <v>en-US</v>
    <v>adzhr7</v>
    <v>268435456</v>
    <v>1</v>
    <v>Powered by Refinitiv</v>
    <v>12</v>
    <v>Nordea Bank Abp (XCSE:NDA DK)</v>
    <v>14</v>
    <v>15</v>
    <v>Finance</v>
    <v>4</v>
    <v>85.11</v>
    <v>32.799999999999997</v>
    <v>0.8518</v>
    <v>-2.2400000000000002</v>
    <v>-3.1514E-2</v>
    <v>DKK</v>
    <v>Nordea Bank Abp is a Finland-based universal bank. The Bank operates within four business areas, such as Personal Banking, Business Banking, Large Corporates &amp; Institutions and Asset &amp; Wealth Management. Personal Banking provides services and solutions for the Bank's household customers in the Nordic markets. Business Banking serves small, mid-sized and big corporate customers in Scandinavia. Its business area also houses the unit Transaction Banking which manages card services for all Nordea’s customers. Large Corporates &amp; Institutions provides financial solutions to big Nordic and international corporations The international network offers services to customers within shipping, offshore, oil, corporate &amp; investment banking and commercial banking. Asset &amp; Wealth Management is the area within Nordea that offers savings and investment products and manages customers’ accumulated wealth.</v>
    <v>27350</v>
    <v>Nasdaq Copenhagen</v>
    <v>XCSE</v>
    <v>XCSE</v>
    <v>Hamnbanegatan 5, HELSINKI, ETELA-SUOMEN, 00020 FI</v>
    <v>71.209999999999994</v>
    <v>51</v>
    <v>Banking Services</v>
    <v>Stock</v>
    <v>44827.638888888891</v>
    <v>52</v>
    <v>68.16</v>
    <v>387066500000</v>
    <v>Nordea Bank Abp</v>
    <v>Nordea Bank Abp</v>
    <v>71.209999999999994</v>
    <v>10.06</v>
    <v>71.08</v>
    <v>68.84</v>
    <v>3714243000</v>
    <v>NDA DK</v>
    <v>Nordea Bank Abp (XCSE:NDA DK)</v>
    <v>1072764</v>
    <v>6978170</v>
    <v>2017</v>
  </rv>
  <rv s="2">
    <v>53</v>
  </rv>
  <rv s="0">
    <v>https://www.bing.com/financeapi/forcetrigger?t=adzikr&amp;q=XCSE%3aNOVO+B&amp;form=skydnc</v>
    <v>Learn more on Bing</v>
  </rv>
  <rv s="1">
    <v>en-US</v>
    <v>adzikr</v>
    <v>268435456</v>
    <v>1</v>
    <v>Powered by Refinitiv</v>
    <v>0</v>
    <v>Novo Nordisk A/S (XCSE:NOVO B)</v>
    <v>2</v>
    <v>3</v>
    <v>Finance</v>
    <v>4</v>
    <v>863.6</v>
    <v>295.5</v>
    <v>0.78810000000000002</v>
    <v>6.8</v>
    <v>9.1579999999999995E-3</v>
    <v>DKK</v>
    <v>Novo Nordisk A/S is a global healthcare company engaged in diabetes care. The Company is also engaged in the discovery, development, manufacturing and marketing of pharmaceutical products. The Company operates through two business segments: diabetes and obesity care, and biopharmaceuticals. The Company's diabetes and obesity care segment covers insulin, GLP-1, other protein-related products, such as glucagon, protein-related delivery systems and needles, and oral anti-diabetic drugs. The Company's biopharmaceuticals segment covers the therapy areas of hemophilia care, growth hormone therapy and hormone replacement therapy. The Company also offers Saxenda product to treat obesity. It offers a range of products, including NovoLog/NovoRapid; NovoLog Mix/NovoMix; Prandin/NovoNorm; NovoSeven; Norditropin, and Vagifem. As of December 31, 2016, it marketed its products in over 180 countries. Its regional structure consists of two commercial units: North America and International Operations.</v>
    <v>50816</v>
    <v>Nasdaq Copenhagen</v>
    <v>XCSE</v>
    <v>XCSE</v>
    <v>Novo Alle 1, BAGSVAERD, DENMARK-NA, 2880 DK</v>
    <v>753.6</v>
    <v>Pharmaceuticals</v>
    <v>Stock</v>
    <v>44827.638888888891</v>
    <v>55</v>
    <v>730.6</v>
    <v>1305703000000</v>
    <v>Novo Nordisk A/S</v>
    <v>Novo Nordisk A/S</v>
    <v>742.7</v>
    <v>33.58</v>
    <v>742.5</v>
    <v>749.3</v>
    <v>1742564000</v>
    <v>NOVO B</v>
    <v>Novo Nordisk A/S (XCSE:NOVO B)</v>
    <v>1372614</v>
    <v>1585080</v>
    <v>1931</v>
  </rv>
  <rv s="2">
    <v>56</v>
  </rv>
  <rv s="0">
    <v>https://www.bing.com/financeapi/forcetrigger?t=adzitc&amp;q=XCSE%3aNZYM+B&amp;form=skydnc</v>
    <v>Learn more on Bing</v>
  </rv>
  <rv s="3">
    <v>en-US</v>
    <v>adzitc</v>
    <v>268435456</v>
    <v>1</v>
    <v>Powered by Refinitiv</v>
    <v>5</v>
    <v>Novozymes A/S (XCSE:NZYM B)</v>
    <v>2</v>
    <v>6</v>
    <v>Finance</v>
    <v>7</v>
    <v>545.79999999999995</v>
    <v>254.4</v>
    <v>0.94230000000000003</v>
    <v>-0.4</v>
    <v>0</v>
    <v>-1.065E-3</v>
    <v>0</v>
    <v>DKK</v>
    <v>Novozymes A/S is a Denmark-based biotechnology company engaged in the production and sale of industrial enzymes, microorganisms and biopharmaceutical ingredients. The Company operates in four geographical regions: Europe, Middle East &amp; Africa (including Denmark), North America, Asia Pacific and Latin America. It develops and distributes solutions within the market areas agriculture, bioenergy, food &amp; beverages, household care, leather, pharmaceuticals, forest products, textile and wastewater solutions. Novozymes operates through a range of partnerships with companies, such as Adisseo, Beta Renewables, DONG Energy and Monsanto, and is a parent company of Novozymes Belgium BVBA, Novozymes BioAg Limited, Novozymes Canada Limited, Albumedix A/S and Organobalance GmbH, among others.</v>
    <v>6657</v>
    <v>Nasdaq Copenhagen</v>
    <v>XCSE</v>
    <v>XCSE</v>
    <v>Krogshoejvej 36, BAGSVAERD, DENMARK-NA, 2880 DK</v>
    <v>377.4</v>
    <v>Chemicals</v>
    <v>Stock</v>
    <v>44827.638888888891</v>
    <v>58</v>
    <v>362.6</v>
    <v>85289330000</v>
    <v>Novozymes A/S</v>
    <v>Novozymes A/S</v>
    <v>375</v>
    <v>33.5</v>
    <v>375.7</v>
    <v>375.3</v>
    <v>375.3</v>
    <v>227256400</v>
    <v>NZYM B</v>
    <v>Novozymes A/S (XCSE:NZYM B)</v>
    <v>295742</v>
    <v>383440</v>
    <v>2000</v>
  </rv>
  <rv s="2">
    <v>59</v>
  </rv>
  <rv s="0">
    <v>https://www.bing.com/financeapi/forcetrigger?t=adzj2w&amp;q=XCSE%3aORSTED&amp;form=skydnc</v>
    <v>Learn more on Bing</v>
  </rv>
  <rv s="3">
    <v>en-US</v>
    <v>adzj2w</v>
    <v>268435456</v>
    <v>1</v>
    <v>Powered by Refinitiv</v>
    <v>5</v>
    <v>Orsted A/S (XCSE:ORSTED)</v>
    <v>2</v>
    <v>6</v>
    <v>Finance</v>
    <v>7</v>
    <v>1400.5</v>
    <v>423.5</v>
    <v>0.94599999999999995</v>
    <v>-8</v>
    <v>0</v>
    <v>-1.1744000000000001E-2</v>
    <v>0</v>
    <v>DKK</v>
    <v>Orsted A/S, formerly Dong Energy A/S, is a Denmark-based energy company engaged in procuring, producing, distributing and trading energy and related products in Northwestern Europe. The Company operates through three segments: Wind Power, engaged in the development, construction and operations of wind farms; Bioenergy and Thermal Power, responsible for the generation of electricity and heat from thermal power stations; and Distribution and Customer Solutions, responsible for the purchase, sale and distribution of energy. The Company's competences are aimed at three core activities: development and construction of assets, operations and maintenance of assets, and sales and optimization of the energy commodities portfolio.</v>
    <v>7292</v>
    <v>Nasdaq Copenhagen</v>
    <v>XCSE</v>
    <v>XCSE</v>
    <v>Kraftvaerksvej 53, Skaerbaek, FREDERICIA, DENMARK-NA, 7000 DK</v>
    <v>685.3</v>
    <v>Electrical Utilities &amp; IPPs</v>
    <v>Stock</v>
    <v>44827.638888888891</v>
    <v>61</v>
    <v>660.3</v>
    <v>283000500000</v>
    <v>Orsted A/S</v>
    <v>Orsted A/S</v>
    <v>680</v>
    <v>30.76</v>
    <v>681.2</v>
    <v>673.2</v>
    <v>673.2</v>
    <v>420381100</v>
    <v>ORSTED</v>
    <v>Orsted A/S (XCSE:ORSTED)</v>
    <v>503712</v>
    <v>378980</v>
    <v>1972</v>
  </rv>
  <rv s="2">
    <v>62</v>
  </rv>
  <rv s="0">
    <v>https://www.bing.com/financeapi/forcetrigger?t=adzjec&amp;q=XCSE%3aPNDORA&amp;form=skydnc</v>
    <v>Learn more on Bing</v>
  </rv>
  <rv s="3">
    <v>en-US</v>
    <v>adzjec</v>
    <v>268435456</v>
    <v>1</v>
    <v>Powered by Refinitiv</v>
    <v>5</v>
    <v>Pandora A/S (XCSE:PNDORA)</v>
    <v>2</v>
    <v>6</v>
    <v>Finance</v>
    <v>7</v>
    <v>950</v>
    <v>179.9</v>
    <v>1.7448999999999999</v>
    <v>-8.9</v>
    <v>0</v>
    <v>-2.3189000000000001E-2</v>
    <v>0</v>
    <v>DKK</v>
    <v>Pandora A/S is a Denmark-based company engaged in the design, manufacture and marketing of jewelry. Its product offering is divided into five categories: charms and bracelets, earrings, rings, watches, and necklaces and pendants, among others. Its products are made of gold, silver, leather and textile, among others. The Company’s products are sold globally through such points of sale, as concept stores, shop-in-shops, gold stores, silver stores, white and travel retail stores, third party stores and a number of unbranded boutiques. The Company is present in more than 70 countries in such geographical regions, as Europe, the Middle East, Africa, North America, South and Central America and Asia Pacific.</v>
    <v>22441</v>
    <v>Nasdaq Copenhagen</v>
    <v>XCSE</v>
    <v>XCSE</v>
    <v>Havneholmen 17 - 19, Copenhagen V, COPENHAGEN, DENMARK-NA, 1561 DK</v>
    <v>387.7</v>
    <v>Textiles &amp; Apparel</v>
    <v>Stock</v>
    <v>44827.638888888891</v>
    <v>64</v>
    <v>367.1</v>
    <v>35802950000</v>
    <v>Pandora A/S</v>
    <v>Pandora A/S</v>
    <v>383</v>
    <v>8.2799999999999994</v>
    <v>383.8</v>
    <v>374.9</v>
    <v>374.9</v>
    <v>95500000</v>
    <v>PNDORA</v>
    <v>Pandora A/S (XCSE:PNDORA)</v>
    <v>283140</v>
    <v>347530</v>
    <v>2005</v>
  </rv>
  <rv s="2">
    <v>65</v>
  </rv>
  <rv s="0">
    <v>https://www.bing.com/financeapi/forcetrigger?t=adzk52&amp;q=XCSE%3aROCK+B&amp;form=skydnc</v>
    <v>Learn more on Bing</v>
  </rv>
  <rv s="1">
    <v>en-US</v>
    <v>adzk52</v>
    <v>268435456</v>
    <v>1</v>
    <v>Powered by Refinitiv</v>
    <v>0</v>
    <v>Rockwool A/S (XCSE:ROCK B)</v>
    <v>2</v>
    <v>3</v>
    <v>Finance</v>
    <v>4</v>
    <v>3486</v>
    <v>984.5</v>
    <v>1.5348999999999999</v>
    <v>4</v>
    <v>3.4660000000000003E-3</v>
    <v>DKK</v>
    <v>Rockwool A/S, formerly Rockwool International A/S is a Denmark-based manufacturer of mineral wool products. The Company offers floor insulation that is made from stone wool and aim to improve a building's thermal and acoustic performance. Rockwool A/S consists of five brands: Rockwool, Rockfon, Rockpanel, Lapinus, and Grodan. Rockwool is a supplier of fire resilient stone wool insulation. Rockfon provides customers with a complete ceiling system offer. Rockpanel manufactures board material mostly used in ventilated constructions. Lapinus develops products used in applications, including friction and water management. Grodan is involved in the supply of stone wool substrate solutions. The Company operates through two business segments: Insulation and Systems.</v>
    <v>12424</v>
    <v>Nasdaq Copenhagen</v>
    <v>XCSE</v>
    <v>XCSE</v>
    <v>Hovedgaden 584, HEDEHUSENE, DENMARK-NA, 2640 DK</v>
    <v>1166.5</v>
    <v>Homebuilding &amp; Construction Supplies</v>
    <v>Stock</v>
    <v>44827.638888888891</v>
    <v>67</v>
    <v>1130.5</v>
    <v>24947830000</v>
    <v>Rockwool A/S</v>
    <v>Rockwool A/S</v>
    <v>1154</v>
    <v>12.1</v>
    <v>1154</v>
    <v>1158</v>
    <v>21620710</v>
    <v>ROCK B</v>
    <v>Rockwool A/S (XCSE:ROCK B)</v>
    <v>63494</v>
    <v>58770</v>
    <v>1936</v>
  </rv>
  <rv s="2">
    <v>68</v>
  </rv>
  <rv s="0">
    <v>https://www.bing.com/financeapi/forcetrigger?t=adzjpr&amp;q=XCSE%3aRBREW&amp;form=skydnc</v>
    <v>Learn more on Bing</v>
  </rv>
  <rv s="3">
    <v>en-US</v>
    <v>adzjpr</v>
    <v>268435456</v>
    <v>1</v>
    <v>Powered by Refinitiv</v>
    <v>5</v>
    <v>Royal Unibrew A/S (XCSE:RBREW)</v>
    <v>2</v>
    <v>6</v>
    <v>Finance</v>
    <v>7</v>
    <v>858</v>
    <v>338.1</v>
    <v>0.87529999999999997</v>
    <v>-10.4</v>
    <v>0</v>
    <v>-2.0209999999999999E-2</v>
    <v>0</v>
    <v>DKK</v>
    <v>Royal Unibrew A/S is a Denmark based company that produces, markets, sells and distributes beverages. It focuses on branded products within beer, malt beverages and soft drinks as well as ciders and long drinks. The Company operates through three geographical segments: Western Europe, including Denmark, Germany, Italy and France; Baltic Sea, covering Finland, Lithuania, Latvia and Estonia; and International, which export and license business to international markets outside Denmark, Finland, Italy, France and the Baltic countries. The Company’s products offering includes local, national and international brands, and also license-based international brands of the PepsiCo and Heineken Groups. The Company is primarily active in Europe and in the international malt beverage markets.</v>
    <v>2890</v>
    <v>Nasdaq Copenhagen</v>
    <v>XCSE</v>
    <v>XCSE</v>
    <v>Faxe Alle 1, FAKSE, DENMARK-NA, 4640 DK</v>
    <v>515.20000000000005</v>
    <v>Beverages</v>
    <v>Stock</v>
    <v>44827.638888888891</v>
    <v>70</v>
    <v>498.4</v>
    <v>25310840000</v>
    <v>Royal Unibrew A/S</v>
    <v>Royal Unibrew A/S</v>
    <v>512.6</v>
    <v>15.43</v>
    <v>514.6</v>
    <v>504.2</v>
    <v>504.2</v>
    <v>50200000</v>
    <v>RBREW</v>
    <v>Royal Unibrew A/S (XCSE:RBREW)</v>
    <v>80211</v>
    <v>97650</v>
    <v>1983</v>
  </rv>
  <rv s="2">
    <v>71</v>
  </rv>
  <rv s="0">
    <v>https://www.bing.com/financeapi/forcetrigger?t=adzmf2&amp;q=XCSE%3aTRYG&amp;form=skydnc</v>
    <v>Learn more on Bing</v>
  </rv>
  <rv s="3">
    <v>en-US</v>
    <v>adzmf2</v>
    <v>268435456</v>
    <v>1</v>
    <v>Powered by Refinitiv</v>
    <v>5</v>
    <v>Tryg A/S (XCSE:TRYG)</v>
    <v>2</v>
    <v>6</v>
    <v>Finance</v>
    <v>7</v>
    <v>226.2</v>
    <v>132.5</v>
    <v>0.55000000000000004</v>
    <v>-1.95</v>
    <v>0</v>
    <v>-1.1996E-2</v>
    <v>0</v>
    <v>DKK</v>
    <v>Tryg A/S, formerly TrygVesta A/S, is a Denmark-based insurance company. It is the parent company within the Tryg Group (the Group), which supplies insurance services in the Nordic countries. The Company is organized in four business areas, namely Private, Commercial, Industry and Sweden. Private sells insurance products to private individuals in Denmark and Norway. Commercial sells insurance products to small and medium-sized companies in Denmark and Norway. Industry sells insurance products to industrial customers under the Tryg brand in Denmark and Norway and the Moderna brand in Sweden. Sweden sells insurance products to private individuals in Sweden under the Moderna brand name. Tryg A/S manages the Group's branch and subsidiary portfolio through a Danish company Tryg Forsikring A/S.</v>
    <v>6283</v>
    <v>Nasdaq Copenhagen</v>
    <v>XCSE</v>
    <v>XCSE</v>
    <v>Klausdalsbrovej 601, BALLERUP, DENMARK-NA, 2750 DK</v>
    <v>162.9</v>
    <v>Insurance</v>
    <v>Stock</v>
    <v>44827.638888888891</v>
    <v>73</v>
    <v>157.94999999999999</v>
    <v>105137400000</v>
    <v>Tryg A/S</v>
    <v>Tryg A/S</v>
    <v>162.05000000000001</v>
    <v>24.71</v>
    <v>162.55000000000001</v>
    <v>160.6</v>
    <v>160.6</v>
    <v>654654000</v>
    <v>TRYG</v>
    <v>Tryg A/S (XCSE:TRYG)</v>
    <v>666028</v>
    <v>706820</v>
    <v>2002</v>
  </rv>
  <rv s="2">
    <v>74</v>
  </rv>
  <rv s="0">
    <v>https://www.bing.com/financeapi/forcetrigger?t=adzmtc&amp;q=XCSE%3aVWS&amp;form=skydnc</v>
    <v>Learn more on Bing</v>
  </rv>
  <rv s="9">
    <v>en-US</v>
    <v>adzmtc</v>
    <v>268435456</v>
    <v>1</v>
    <v>Powered by Refinitiv</v>
    <v>17</v>
    <v>Vestas Wind Systems A/S (XCSE:VWS)</v>
    <v>2</v>
    <v>18</v>
    <v>Finance</v>
    <v>7</v>
    <v>1.6067</v>
    <v>-0.42</v>
    <v>0</v>
    <v>-2.7950000000000002E-3</v>
    <v>0</v>
    <v>DKK</v>
    <v>Vestas Wind Systems A/S is a Denmark-based company active within the wind power industry. The Company operates through two segments, Project and Service. The Project segment is responsible for sale of wind power plants and wind turbines, among others. The Service segment contains provision of services related to the Company's offer, as well as sale of spare parts and other activities. Vestas Wind System's product line comprises 2 Megawatt (MW) and 3MW energy capture platforms equipped with ice, smoke and shadow detection systems. Its services range consists of data-driven consultancy services, fleet optimization, blade maintenance and inspection, power generator repairs and gearbox exchange, among others.</v>
    <v>28729</v>
    <v>Nasdaq Copenhagen</v>
    <v>XCSE</v>
    <v>XCSE</v>
    <v>Hedeager 42, Aarhus N, AARHUS, DENMARK-NA, 8200 DK</v>
    <v>150.9</v>
    <v>Renewable Energy</v>
    <v>Stock</v>
    <v>44827.638888888891</v>
    <v>76</v>
    <v>146.47999999999999</v>
    <v>151328900000</v>
    <v>Vestas Wind Systems A/S</v>
    <v>Vestas Wind Systems A/S</v>
    <v>149.13999999999999</v>
    <v>114.55</v>
    <v>150.28</v>
    <v>149.86000000000001</v>
    <v>149.86000000000001</v>
    <v>1009867000</v>
    <v>VWS</v>
    <v>Vestas Wind Systems A/S (XCSE:VWS)</v>
    <v>2172648</v>
    <v>2378250</v>
    <v>1986</v>
  </rv>
  <rv s="2">
    <v>77</v>
  </rv>
</rvData>
</file>

<file path=xl/richData/rdrichvaluestructure.xml><?xml version="1.0" encoding="utf-8"?>
<rvStructures xmlns="http://schemas.microsoft.com/office/spreadsheetml/2017/richdata" count="10">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6">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_Flags</v>
      <v t="s">UniqueName</v>
      <v t="s">_DisplayString</v>
      <v t="s">LearnMoreOnLink</v>
      <v t="s">ExchangeID</v>
      <v t="s">%ProviderInfo</v>
    </a>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43">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19">
    <spb s="0">
      <v>0</v>
      <v>Name</v>
      <v>LearnMoreOnLink</v>
    </spb>
    <spb s="1">
      <v>0</v>
      <v>0</v>
      <v>0</v>
    </spb>
    <spb s="2">
      <v>1</v>
      <v>1</v>
      <v>1</v>
      <v>1</v>
    </spb>
    <spb s="3">
      <v>1</v>
      <v>2</v>
      <v>2</v>
      <v>1</v>
      <v>3</v>
      <v>1</v>
      <v>1</v>
      <v>1</v>
      <v>4</v>
      <v>4</v>
      <v>5</v>
      <v>6</v>
      <v>1</v>
      <v>1</v>
      <v>1</v>
      <v>4</v>
      <v>7</v>
      <v>8</v>
      <v>9</v>
      <v>4</v>
    </spb>
    <spb s="4">
      <v>Delayed 15 minutes</v>
      <v>from previous close</v>
      <v>from previous close</v>
      <v>Source: Nasdaq Nordic</v>
      <v>GMT</v>
    </spb>
    <spb s="0">
      <v>1</v>
      <v>Name</v>
      <v>LearnMoreOnLink</v>
    </spb>
    <spb s="5">
      <v>1</v>
      <v>2</v>
      <v>2</v>
      <v>1</v>
      <v>3</v>
      <v>1</v>
      <v>1</v>
      <v>1</v>
      <v>4</v>
      <v>4</v>
      <v>5</v>
      <v>6</v>
      <v>1</v>
      <v>1</v>
      <v>1</v>
      <v>4</v>
      <v>7</v>
      <v>8</v>
      <v>9</v>
      <v>4</v>
      <v>1</v>
      <v>1</v>
      <v>5</v>
    </spb>
    <spb s="6">
      <v>at close</v>
      <v>from previous close</v>
      <v>from previous close</v>
      <v>Source: Nasdaq Nordic</v>
      <v>GMT</v>
      <v>Delayed 15 minutes</v>
      <v>from close</v>
      <v>from close</v>
    </spb>
    <spb s="0">
      <v>2</v>
      <v>Name</v>
      <v>LearnMoreOnLink</v>
    </spb>
    <spb s="7">
      <v>1</v>
      <v>2</v>
      <v>2</v>
      <v>1</v>
      <v>3</v>
      <v>1</v>
      <v>1</v>
      <v>1</v>
      <v>4</v>
      <v>4</v>
      <v>5</v>
      <v>6</v>
      <v>1</v>
      <v>1</v>
      <v>1</v>
      <v>4</v>
      <v>7</v>
      <v>9</v>
      <v>4</v>
    </spb>
    <spb s="0">
      <v>3</v>
      <v>Name</v>
      <v>LearnMoreOnLink</v>
    </spb>
    <spb s="8">
      <v>1</v>
      <v>2</v>
      <v>2</v>
      <v>1</v>
      <v>3</v>
      <v>1</v>
      <v>1</v>
      <v>1</v>
      <v>4</v>
      <v>4</v>
      <v>5</v>
      <v>6</v>
      <v>1</v>
      <v>4</v>
      <v>7</v>
      <v>8</v>
      <v>9</v>
      <v>4</v>
    </spb>
    <spb s="0">
      <v>4</v>
      <v>Name</v>
      <v>LearnMoreOnLink</v>
    </spb>
    <spb s="9">
      <v>0</v>
      <v>0</v>
    </spb>
    <spb s="10">
      <v>13</v>
      <v>1</v>
      <v>1</v>
      <v>1</v>
      <v>1</v>
    </spb>
    <spb s="11">
      <v>1</v>
      <v>2</v>
      <v>2</v>
      <v>1</v>
      <v>3</v>
      <v>1</v>
      <v>10</v>
      <v>1</v>
      <v>1</v>
      <v>4</v>
      <v>4</v>
      <v>5</v>
      <v>11</v>
      <v>1</v>
      <v>1</v>
      <v>1</v>
      <v>4</v>
      <v>7</v>
      <v>8</v>
      <v>9</v>
      <v>4</v>
    </spb>
    <spb s="12">
      <v>Powered by Refinitiv</v>
    </spb>
    <spb s="0">
      <v>5</v>
      <v>Name</v>
      <v>LearnMoreOnLink</v>
    </spb>
    <spb s="13">
      <v>1</v>
      <v>2</v>
      <v>2</v>
      <v>1</v>
      <v>3</v>
      <v>1</v>
      <v>1</v>
      <v>1</v>
      <v>4</v>
      <v>4</v>
      <v>5</v>
      <v>6</v>
      <v>1</v>
      <v>4</v>
      <v>7</v>
      <v>8</v>
      <v>9</v>
      <v>4</v>
      <v>1</v>
      <v>1</v>
      <v>5</v>
    </spb>
  </spbData>
</supportingPropertyBags>
</file>

<file path=xl/richData/rdsupportingpropertybagstructure.xml><?xml version="1.0" encoding="utf-8"?>
<spbStructures xmlns="http://schemas.microsoft.com/office/spreadsheetml/2017/richdata2" count="14">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Low" t="i"/>
    <k n="P/E" t="i"/>
    <k n="Beta" t="i"/>
    <k n="High" t="i"/>
    <k n="Name" t="i"/>
    <k n="Open" t="i"/>
    <k n="Price" t="i"/>
    <k n="Change" t="i"/>
    <k n="Volume" t="i"/>
    <k n="Employees" t="i"/>
    <k n="Change (%)" t="i"/>
    <k n="Market cap" t="i"/>
    <k n="52 week low" t="i"/>
    <k n="52 week high" t="i"/>
    <k n="Previous close" t="i"/>
    <k n="Volume average" t="i"/>
    <k n="Last trade time" t="i"/>
    <k n="`%EntityServiceId" t="i"/>
    <k n="Shares outstanding" t="i"/>
  </s>
  <s>
    <k n="Low" t="i"/>
    <k n="P/E" t="i"/>
    <k n="Beta" t="i"/>
    <k n="High" t="i"/>
    <k n="Name" t="i"/>
    <k n="Open" t="i"/>
    <k n="Price" t="i"/>
    <k n="Change" t="i"/>
    <k n="Volume" t="i"/>
    <k n="Employees" t="i"/>
    <k n="Change (%)" t="i"/>
    <k n="Market cap" t="i"/>
    <k n="Previous close" t="i"/>
    <k n="Volume average" t="i"/>
    <k n="Last trade time" t="i"/>
    <k n="Year incorporated" t="i"/>
    <k n="`%EntityServiceId" t="i"/>
    <k n="Shares outstanding"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name" t="s"/>
  </s>
  <s>
    <k n="Low" t="i"/>
    <k n="P/E" t="i"/>
    <k n="Beta" t="i"/>
    <k n="High" t="i"/>
    <k n="Name" t="i"/>
    <k n="Open" t="i"/>
    <k n="Price" t="i"/>
    <k n="Change" t="i"/>
    <k n="Volume" t="i"/>
    <k n="Employees" t="i"/>
    <k n="Change (%)" t="i"/>
    <k n="Market cap" t="i"/>
    <k n="Previous close" t="i"/>
    <k n="Volume average" t="i"/>
    <k n="Last trade time" t="i"/>
    <k n="Year incorporated" t="i"/>
    <k n="`%EntityServiceId" t="i"/>
    <k n="Shares outstanding" t="i"/>
    <k n="Price (Extended hours)" t="i"/>
    <k n="Change (Extended hours)" t="i"/>
    <k n="Change % (Extended hours)"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27" formatCode="dd/mm/yyyy\ hh:mm"/>
    </x:dxf>
    <x:dxf>
      <x:numFmt numFmtId="1" formatCode="0"/>
    </x:dxf>
    <x:dxf>
      <x:numFmt numFmtId="2" formatCode="0.00"/>
    </x:dxf>
  </dxfs>
  <richProperties>
    <rPr n="NumberFormat" t="s"/>
    <rPr n="IsTitleField" t="b"/>
    <rPr n="IsHeroField" t="b"/>
  </richProperties>
  <richStyles>
    <rSty dxfid="0">
      <rpv i="0">_-* #,##0.00 [$kr.-da-DK]_-;-* #,##0.00 [$kr.-da-DK]_-;_-* "-"?? [$kr.-da-DK]_-;_-@_-</rpv>
    </rSty>
    <rSty dxfid="1">
      <rpv i="0">#,##0.00</rpv>
    </rSty>
    <rSty>
      <rpv i="1">1</rpv>
    </rSty>
    <rSty dxfid="2">
      <rpv i="0">#,##0</rpv>
    </rSty>
    <rSty dxfid="3"/>
    <rSty dxfid="0">
      <rpv i="0">_-* #,##0 [$kr.-da-DK]_-;-* #,##0 [$kr.-da-DK]_-;_-* "-" [$kr.-da-DK]_-;_-@_-</rpv>
    </rSty>
    <rSty dxfid="4"/>
    <rSty dxfid="5">
      <rpv i="0">0</rpv>
    </rSty>
    <rSty dxfid="6">
      <rpv i="0">0.00</rpv>
    </rSty>
    <rSty>
      <rpv i="2">1</rpv>
    </rSty>
    <rSty dxfid="0">
      <rpv i="0">_-* #,##0 [$kr-smj-SE]_-;-* #,##0 [$kr-smj-SE]_-;_-* "-" [$kr-smj-SE]_-;_-@_-</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AEAC3D-452F-4989-AE6C-0E7AFB8E8FE9}" name="Tabel10" displayName="Tabel10" ref="A3:K28" totalsRowShown="0" headerRowDxfId="14" headerRowBorderDxfId="13" tableBorderDxfId="12" totalsRowBorderDxfId="11">
  <autoFilter ref="A3:K28" xr:uid="{0DAEAC3D-452F-4989-AE6C-0E7AFB8E8FE9}"/>
  <sortState xmlns:xlrd2="http://schemas.microsoft.com/office/spreadsheetml/2017/richdata2" ref="A4:K28">
    <sortCondition ref="A4:A28"/>
  </sortState>
  <tableColumns count="11">
    <tableColumn id="1" xr3:uid="{4865C4DA-D7B0-43A7-95F2-E17EED450402}" name="Virksomhed" dataDxfId="10"/>
    <tableColumn id="2" xr3:uid="{30D920DE-F1A5-47B6-9224-0786913E8435}" name="Change%" dataDxfId="9">
      <calculatedColumnFormula array="1">_FV(A4,"Change (%)",TRUE)</calculatedColumnFormula>
    </tableColumn>
    <tableColumn id="3" xr3:uid="{77A9BCFD-A628-4140-920B-DF667FFB0716}" name="Change" dataDxfId="8" dataCellStyle="Komma">
      <calculatedColumnFormula array="1">_FV(A4,"Change")</calculatedColumnFormula>
    </tableColumn>
    <tableColumn id="4" xr3:uid="{8E09215A-0E32-484C-8800-94AD93537DDF}" name="Pris" dataDxfId="7" dataCellStyle="Komma">
      <calculatedColumnFormula array="1">_FV(A4,"Price")</calculatedColumnFormula>
    </tableColumn>
    <tableColumn id="5" xr3:uid="{A6216D90-E892-4E43-A1A4-22492BF6C8D2}" name="Åbning" dataDxfId="6" dataCellStyle="Komma">
      <calculatedColumnFormula array="1">_FV(A4,"Open")</calculatedColumnFormula>
    </tableColumn>
    <tableColumn id="6" xr3:uid="{E2350C65-049D-403A-B899-A725B6F24E78}" name="Volume" dataDxfId="5" dataCellStyle="Komma">
      <calculatedColumnFormula array="1">_FV(A4,"Volume")</calculatedColumnFormula>
    </tableColumn>
    <tableColumn id="7" xr3:uid="{C8BFDE76-EE7C-4C3E-A1CB-EBD238E84F7F}" name="Markedsværdi" dataDxfId="4" dataCellStyle="Komma">
      <calculatedColumnFormula>Tabel10[[#This Row],[Antal aktier]]*Tabel10[[#This Row],[Pris]]</calculatedColumnFormula>
    </tableColumn>
    <tableColumn id="8" xr3:uid="{88605C8D-55FF-4FDE-87E5-D67F61BB81CE}" name="Low" dataDxfId="3" dataCellStyle="Komma">
      <calculatedColumnFormula array="1">_FV(A4,"Low")</calculatedColumnFormula>
    </tableColumn>
    <tableColumn id="9" xr3:uid="{84C15D7B-8CA8-443E-9375-C86E0D11C35C}" name="High" dataDxfId="2">
      <calculatedColumnFormula array="1">_FV(A4,"High")</calculatedColumnFormula>
    </tableColumn>
    <tableColumn id="10" xr3:uid="{49424160-3398-437C-86DE-B809EBE1D48F}" name="P/E" dataDxfId="1">
      <calculatedColumnFormula array="1">_FV(A4,"P/E",TRUE)</calculatedColumnFormula>
    </tableColumn>
    <tableColumn id="11" xr3:uid="{7FCFCD5F-0DEC-462C-B4C0-AE95A00C29FC}" name="Antal aktier" dataDxfId="0">
      <calculatedColumnFormula array="1">_FV(A4,"Shares outstanding",TRUE)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D719-DA77-48C3-9289-3F48ED5B6951}">
  <dimension ref="A1:Q30"/>
  <sheetViews>
    <sheetView tabSelected="1" zoomScale="90" zoomScaleNormal="90" workbookViewId="0">
      <selection activeCell="F26" sqref="F26"/>
    </sheetView>
  </sheetViews>
  <sheetFormatPr defaultRowHeight="15" x14ac:dyDescent="0.25"/>
  <cols>
    <col min="1" max="1" width="45.140625" customWidth="1"/>
    <col min="2" max="2" width="12.7109375" customWidth="1"/>
    <col min="3" max="3" width="13.7109375" customWidth="1"/>
    <col min="4" max="4" width="14.140625" customWidth="1"/>
    <col min="5" max="5" width="16.140625" customWidth="1"/>
    <col min="6" max="6" width="18.7109375" customWidth="1"/>
    <col min="7" max="7" width="27.5703125" customWidth="1"/>
    <col min="8" max="8" width="16" customWidth="1"/>
    <col min="9" max="9" width="15" customWidth="1"/>
    <col min="10" max="10" width="10.85546875" customWidth="1"/>
    <col min="11" max="11" width="22.28515625" customWidth="1"/>
  </cols>
  <sheetData>
    <row r="1" spans="1:17" ht="27" thickBot="1" x14ac:dyDescent="0.45">
      <c r="A1" s="18" t="s">
        <v>0</v>
      </c>
      <c r="B1" s="19"/>
      <c r="C1" s="19"/>
      <c r="D1" s="19"/>
      <c r="E1" s="20"/>
      <c r="F1" s="1"/>
      <c r="G1" s="1"/>
      <c r="H1" s="1"/>
      <c r="I1" s="1"/>
      <c r="J1" s="1"/>
      <c r="K1" s="1"/>
      <c r="L1" s="1"/>
      <c r="M1" s="1"/>
      <c r="N1" s="1"/>
      <c r="O1" s="1"/>
      <c r="P1" s="1"/>
      <c r="Q1" s="1"/>
    </row>
    <row r="2" spans="1:17" x14ac:dyDescent="0.25">
      <c r="A2" s="1"/>
      <c r="B2" s="1"/>
      <c r="C2" s="1"/>
      <c r="D2" s="1"/>
      <c r="E2" s="1"/>
      <c r="F2" s="1"/>
      <c r="G2" s="1"/>
      <c r="H2" s="1"/>
      <c r="I2" s="1"/>
      <c r="J2" s="1"/>
      <c r="K2" s="1"/>
      <c r="L2" s="1"/>
      <c r="M2" s="1"/>
      <c r="N2" s="1"/>
      <c r="O2" s="1"/>
      <c r="P2" s="1"/>
      <c r="Q2" s="1"/>
    </row>
    <row r="3" spans="1:17" ht="15.75" x14ac:dyDescent="0.25">
      <c r="A3" s="2" t="s">
        <v>1</v>
      </c>
      <c r="B3" s="3" t="s">
        <v>2</v>
      </c>
      <c r="C3" s="3" t="s">
        <v>3</v>
      </c>
      <c r="D3" s="3" t="s">
        <v>4</v>
      </c>
      <c r="E3" s="3" t="s">
        <v>5</v>
      </c>
      <c r="F3" s="3" t="s">
        <v>6</v>
      </c>
      <c r="G3" s="3" t="s">
        <v>7</v>
      </c>
      <c r="H3" s="3" t="s">
        <v>8</v>
      </c>
      <c r="I3" s="3" t="s">
        <v>9</v>
      </c>
      <c r="J3" s="3" t="s">
        <v>10</v>
      </c>
      <c r="K3" s="4" t="s">
        <v>11</v>
      </c>
      <c r="L3" s="1"/>
      <c r="M3" s="1"/>
      <c r="N3" s="1"/>
      <c r="O3" s="1"/>
      <c r="P3" s="1"/>
      <c r="Q3" s="1"/>
    </row>
    <row r="4" spans="1:17" x14ac:dyDescent="0.25">
      <c r="A4" s="5" t="e" vm="1">
        <v>#VALUE!</v>
      </c>
      <c r="B4" s="6" cm="1">
        <f t="array" ref="B4">_FV(A4,"Change (%)",TRUE)</f>
        <v>2.0077999999999999E-2</v>
      </c>
      <c r="C4" s="7" cm="1">
        <f t="array" ref="C4">_FV(A4,"Change")</f>
        <v>1.24</v>
      </c>
      <c r="D4" s="7" cm="1">
        <f t="array" ref="D4">_FV(A4,"Price")</f>
        <v>63</v>
      </c>
      <c r="E4" s="7" cm="1">
        <f t="array" ref="E4">_FV(A4,"Open")</f>
        <v>61.26</v>
      </c>
      <c r="F4" s="7" cm="1">
        <f t="array" ref="F4">_FV(A4,"Volume")</f>
        <v>1352662</v>
      </c>
      <c r="G4" s="7">
        <f>Tabel10[[#This Row],[Antal aktier]]*Tabel10[[#This Row],[Pris]]</f>
        <v>14073973200</v>
      </c>
      <c r="H4" s="7" cm="1">
        <f t="array" ref="H4">_FV(A4,"Low")</f>
        <v>61.26</v>
      </c>
      <c r="I4" s="8" cm="1">
        <f t="array" ref="I4">_FV(A4,"High")</f>
        <v>63.6</v>
      </c>
      <c r="J4" s="9" cm="1">
        <f t="array" ref="J4">_FV(A4,"P/E",TRUE)</f>
        <v>70.489999999999995</v>
      </c>
      <c r="K4" s="10" cm="1">
        <f t="array" ref="K4">_FV(A4,"Shares outstanding",TRUE)</f>
        <v>223396400</v>
      </c>
      <c r="L4" s="1"/>
      <c r="M4" s="1"/>
      <c r="N4" s="1"/>
      <c r="O4" s="1"/>
      <c r="P4" s="1"/>
      <c r="Q4" s="1"/>
    </row>
    <row r="5" spans="1:17" x14ac:dyDescent="0.25">
      <c r="A5" s="5" t="e" vm="2">
        <v>#VALUE!</v>
      </c>
      <c r="B5" s="6" cm="1">
        <f t="array" ref="B5">_FV(A5,"Change (%)",TRUE)</f>
        <v>-3.6875999999999999E-2</v>
      </c>
      <c r="C5" s="7" cm="1">
        <f t="array" ref="C5">_FV(A5,"Change")</f>
        <v>-510</v>
      </c>
      <c r="D5" s="7" cm="1">
        <f t="array" ref="D5">_FV(A5,"Price")</f>
        <v>13320</v>
      </c>
      <c r="E5" s="7" cm="1">
        <f t="array" ref="E5">_FV(A5,"Open")</f>
        <v>13730</v>
      </c>
      <c r="F5" s="7" cm="1">
        <f t="array" ref="F5">_FV(A5,"Volume")</f>
        <v>10809</v>
      </c>
      <c r="G5" s="7">
        <f>Tabel10[[#This Row],[Antal aktier]]*Tabel10[[#This Row],[Pris]]</f>
        <v>249179371200</v>
      </c>
      <c r="H5" s="7" cm="1">
        <f t="array" ref="H5">_FV(A5,"Low")</f>
        <v>13090</v>
      </c>
      <c r="I5" s="8" cm="1">
        <f t="array" ref="I5">_FV(A5,"High")</f>
        <v>13810</v>
      </c>
      <c r="J5" s="9" cm="1">
        <f t="array" ref="J5">_FV(A5,"P/E",TRUE)</f>
        <v>1.76</v>
      </c>
      <c r="K5" s="10" cm="1">
        <f t="array" ref="K5">_FV(A5,"Shares outstanding",TRUE)</f>
        <v>18707160</v>
      </c>
      <c r="L5" s="1"/>
      <c r="M5" s="1"/>
      <c r="N5" s="1"/>
      <c r="O5" s="1"/>
      <c r="P5" s="1"/>
      <c r="Q5" s="1"/>
    </row>
    <row r="6" spans="1:17" x14ac:dyDescent="0.25">
      <c r="A6" s="5" t="e" vm="3">
        <v>#VALUE!</v>
      </c>
      <c r="B6" s="6" cm="1">
        <f t="array" ref="B6">_FV(A6,"Change (%)",TRUE)</f>
        <v>-3.6894999999999997E-2</v>
      </c>
      <c r="C6" s="7" cm="1">
        <f t="array" ref="C6">_FV(A6,"Change")</f>
        <v>-530</v>
      </c>
      <c r="D6" s="7" cm="1">
        <f t="array" ref="D6">_FV(A6,"Price")</f>
        <v>13835</v>
      </c>
      <c r="E6" s="7" cm="1">
        <f t="array" ref="E6">_FV(A6,"Open")</f>
        <v>14220</v>
      </c>
      <c r="F6" s="7" cm="1">
        <f t="array" ref="F6">_FV(A6,"Volume")</f>
        <v>50574</v>
      </c>
      <c r="G6" s="7">
        <f>Tabel10[[#This Row],[Antal aktier]]*Tabel10[[#This Row],[Pris]]</f>
        <v>258813558600</v>
      </c>
      <c r="H6" s="7" cm="1">
        <f t="array" ref="H6">_FV(A6,"Low")</f>
        <v>13575</v>
      </c>
      <c r="I6" s="8" cm="1">
        <f t="array" ref="I6">_FV(A6,"High")</f>
        <v>14365</v>
      </c>
      <c r="J6" s="9" cm="1">
        <f t="array" ref="J6">_FV(A6,"P/E",TRUE)</f>
        <v>4.03</v>
      </c>
      <c r="K6" s="10" cm="1">
        <f t="array" ref="K6">_FV(A6,"Shares outstanding",TRUE)</f>
        <v>18707160</v>
      </c>
      <c r="L6" s="1"/>
      <c r="M6" s="1"/>
      <c r="N6" s="1"/>
      <c r="O6" s="1"/>
      <c r="P6" s="1"/>
      <c r="Q6" s="1"/>
    </row>
    <row r="7" spans="1:17" x14ac:dyDescent="0.25">
      <c r="A7" s="5" t="e" vm="4">
        <v>#VALUE!</v>
      </c>
      <c r="B7" s="6" cm="1">
        <f t="array" ref="B7">_FV(A7,"Change (%)",TRUE)</f>
        <v>-1.823E-2</v>
      </c>
      <c r="C7" s="7" cm="1">
        <f t="array" ref="C7">_FV(A7,"Change")</f>
        <v>-4.0999999999999996</v>
      </c>
      <c r="D7" s="7" cm="1">
        <f t="array" ref="D7">_FV(A7,"Price")</f>
        <v>220.8</v>
      </c>
      <c r="E7" s="7" cm="1">
        <f t="array" ref="E7">_FV(A7,"Open")</f>
        <v>222</v>
      </c>
      <c r="F7" s="7" cm="1">
        <f t="array" ref="F7">_FV(A7,"Volume")</f>
        <v>748118</v>
      </c>
      <c r="G7" s="7">
        <f>Tabel10[[#This Row],[Antal aktier]]*Tabel10[[#This Row],[Pris]]</f>
        <v>15609305856</v>
      </c>
      <c r="H7" s="7" cm="1">
        <f t="array" ref="H7">_FV(A7,"Low")</f>
        <v>213.2</v>
      </c>
      <c r="I7" s="8" cm="1">
        <f t="array" ref="I7">_FV(A7,"High")</f>
        <v>223.1</v>
      </c>
      <c r="J7" s="9" cm="1">
        <f t="array" ref="J7">_FV(A7,"P/E",TRUE)</f>
        <v>30.99</v>
      </c>
      <c r="K7" s="10" cm="1">
        <f t="array" ref="K7">_FV(A7,"Shares outstanding",TRUE)</f>
        <v>70694320</v>
      </c>
      <c r="L7" s="1"/>
      <c r="M7" s="1"/>
      <c r="N7" s="1"/>
      <c r="O7" s="1"/>
      <c r="P7" s="1"/>
      <c r="Q7" s="1"/>
    </row>
    <row r="8" spans="1:17" x14ac:dyDescent="0.25">
      <c r="A8" s="5" t="e" vm="5">
        <v>#VALUE!</v>
      </c>
      <c r="B8" s="6" cm="1">
        <f t="array" ref="B8">_FV(A8,"Change (%)",TRUE)</f>
        <v>-2.2717999999999999E-2</v>
      </c>
      <c r="C8" s="7" cm="1">
        <f t="array" ref="C8">_FV(A8,"Change")</f>
        <v>-21.2</v>
      </c>
      <c r="D8" s="7" cm="1">
        <f t="array" ref="D8">_FV(A8,"Price")</f>
        <v>912</v>
      </c>
      <c r="E8" s="7" cm="1">
        <f t="array" ref="E8">_FV(A8,"Open")</f>
        <v>931.6</v>
      </c>
      <c r="F8" s="7" cm="1">
        <f t="array" ref="F8">_FV(A8,"Volume")</f>
        <v>215745</v>
      </c>
      <c r="G8" s="7">
        <f>Tabel10[[#This Row],[Antal aktier]]*Tabel10[[#This Row],[Pris]]</f>
        <v>129373401600</v>
      </c>
      <c r="H8" s="7" cm="1">
        <f t="array" ref="H8">_FV(A8,"Low")</f>
        <v>910</v>
      </c>
      <c r="I8" s="8" cm="1">
        <f t="array" ref="I8">_FV(A8,"High")</f>
        <v>934</v>
      </c>
      <c r="J8" s="9" cm="1">
        <f t="array" ref="J8">_FV(A8,"P/E",TRUE)</f>
        <v>18.02</v>
      </c>
      <c r="K8" s="10" cm="1">
        <f t="array" ref="K8">_FV(A8,"Shares outstanding",TRUE)</f>
        <v>141856800</v>
      </c>
      <c r="L8" s="1"/>
      <c r="M8" s="1"/>
      <c r="N8" s="1"/>
      <c r="O8" s="1"/>
      <c r="P8" s="1"/>
      <c r="Q8" s="1"/>
    </row>
    <row r="9" spans="1:17" x14ac:dyDescent="0.25">
      <c r="A9" s="5" t="e" vm="6">
        <v>#VALUE!</v>
      </c>
      <c r="B9" s="6" cm="1">
        <f t="array" ref="B9">_FV(A9,"Change (%)",TRUE)</f>
        <v>1.3319000000000001E-2</v>
      </c>
      <c r="C9" s="7" cm="1">
        <f t="array" ref="C9">_FV(A9,"Change")</f>
        <v>5.0999999999999996</v>
      </c>
      <c r="D9" s="7" cm="1">
        <f t="array" ref="D9">_FV(A9,"Price")</f>
        <v>388</v>
      </c>
      <c r="E9" s="7" cm="1">
        <f t="array" ref="E9">_FV(A9,"Open")</f>
        <v>382</v>
      </c>
      <c r="F9" s="7" cm="1">
        <f t="array" ref="F9">_FV(A9,"Volume")</f>
        <v>207633</v>
      </c>
      <c r="G9" s="7">
        <f>Tabel10[[#This Row],[Antal aktier]]*Tabel10[[#This Row],[Pris]]</f>
        <v>51158770000</v>
      </c>
      <c r="H9" s="7" cm="1">
        <f t="array" ref="H9">_FV(A9,"Low")</f>
        <v>375.7</v>
      </c>
      <c r="I9" s="8" cm="1">
        <f t="array" ref="I9">_FV(A9,"High")</f>
        <v>389.2</v>
      </c>
      <c r="J9" s="9" cm="1">
        <f t="array" ref="J9">_FV(A9,"P/E",TRUE)</f>
        <v>29.43</v>
      </c>
      <c r="K9" s="10" cm="1">
        <f t="array" ref="K9">_FV(A9,"Shares outstanding",TRUE)</f>
        <v>131852500</v>
      </c>
      <c r="L9" s="1"/>
      <c r="M9" s="1"/>
      <c r="N9" s="1"/>
      <c r="O9" s="1"/>
      <c r="P9" s="1"/>
      <c r="Q9" s="1"/>
    </row>
    <row r="10" spans="1:17" x14ac:dyDescent="0.25">
      <c r="A10" s="5" t="e" vm="7">
        <v>#VALUE!</v>
      </c>
      <c r="B10" s="6" cm="1">
        <f t="array" ref="B10">_FV(A10,"Change (%)",TRUE)</f>
        <v>-3.5533000000000002E-2</v>
      </c>
      <c r="C10" s="7" cm="1">
        <f t="array" ref="C10">_FV(A10,"Change")</f>
        <v>-28</v>
      </c>
      <c r="D10" s="7" cm="1">
        <f t="array" ref="D10">_FV(A10,"Price")</f>
        <v>760</v>
      </c>
      <c r="E10" s="7" cm="1">
        <f t="array" ref="E10">_FV(A10,"Open")</f>
        <v>788</v>
      </c>
      <c r="F10" s="7" cm="1">
        <f t="array" ref="F10">_FV(A10,"Volume")</f>
        <v>192802</v>
      </c>
      <c r="G10" s="7">
        <f>Tabel10[[#This Row],[Antal aktier]]*Tabel10[[#This Row],[Pris]]</f>
        <v>150480000000</v>
      </c>
      <c r="H10" s="7" cm="1">
        <f t="array" ref="H10">_FV(A10,"Low")</f>
        <v>754.2</v>
      </c>
      <c r="I10" s="8" cm="1">
        <f t="array" ref="I10">_FV(A10,"High")</f>
        <v>789.8</v>
      </c>
      <c r="J10" s="9" cm="1">
        <f t="array" ref="J10">_FV(A10,"P/E",TRUE)</f>
        <v>35.049999999999997</v>
      </c>
      <c r="K10" s="10" cm="1">
        <f t="array" ref="K10">_FV(A10,"Shares outstanding",TRUE)</f>
        <v>198000000</v>
      </c>
      <c r="L10" s="1"/>
      <c r="M10" s="1"/>
      <c r="N10" s="1"/>
      <c r="O10" s="1"/>
      <c r="P10" s="1"/>
      <c r="Q10" s="1"/>
    </row>
    <row r="11" spans="1:17" x14ac:dyDescent="0.25">
      <c r="A11" s="5" t="e" vm="8">
        <v>#VALUE!</v>
      </c>
      <c r="B11" s="6" cm="1">
        <f t="array" ref="B11">_FV(A11,"Change (%)",TRUE)</f>
        <v>-4.1985000000000001E-2</v>
      </c>
      <c r="C11" s="7" cm="1">
        <f t="array" ref="C11">_FV(A11,"Change")</f>
        <v>-4.4000000000000004</v>
      </c>
      <c r="D11" s="7" cm="1">
        <f t="array" ref="D11">_FV(A11,"Price")</f>
        <v>100.4</v>
      </c>
      <c r="E11" s="7" cm="1">
        <f t="array" ref="E11">_FV(A11,"Open")</f>
        <v>104.2</v>
      </c>
      <c r="F11" s="7" cm="1">
        <f t="array" ref="F11">_FV(A11,"Volume")</f>
        <v>1927259</v>
      </c>
      <c r="G11" s="7">
        <f>Tabel10[[#This Row],[Antal aktier]]*Tabel10[[#This Row],[Pris]]</f>
        <v>86563333840</v>
      </c>
      <c r="H11" s="7" cm="1">
        <f t="array" ref="H11">_FV(A11,"Low")</f>
        <v>100.1</v>
      </c>
      <c r="I11" s="8" cm="1">
        <f t="array" ref="I11">_FV(A11,"High")</f>
        <v>104.35</v>
      </c>
      <c r="J11" s="9" cm="1">
        <f t="array" ref="J11">_FV(A11,"P/E",TRUE)</f>
        <v>7.96</v>
      </c>
      <c r="K11" s="10" cm="1">
        <f t="array" ref="K11">_FV(A11,"Shares outstanding",TRUE)</f>
        <v>862184600</v>
      </c>
      <c r="L11" s="1"/>
      <c r="M11" s="1"/>
      <c r="N11" s="1"/>
      <c r="O11" s="1"/>
      <c r="P11" s="1"/>
      <c r="Q11" s="1"/>
    </row>
    <row r="12" spans="1:17" x14ac:dyDescent="0.25">
      <c r="A12" s="5" t="e" vm="9">
        <v>#VALUE!</v>
      </c>
      <c r="B12" s="6" cm="1">
        <f t="array" ref="B12">_FV(A12,"Change (%)",TRUE)</f>
        <v>-2.0263E-2</v>
      </c>
      <c r="C12" s="7" cm="1">
        <f t="array" ref="C12">_FV(A12,"Change")</f>
        <v>-4</v>
      </c>
      <c r="D12" s="7" cm="1">
        <f t="array" ref="D12">_FV(A12,"Price")</f>
        <v>193.4</v>
      </c>
      <c r="E12" s="7" cm="1">
        <f t="array" ref="E12">_FV(A12,"Open")</f>
        <v>197.05</v>
      </c>
      <c r="F12" s="7" cm="1">
        <f t="array" ref="F12">_FV(A12,"Volume")</f>
        <v>429580</v>
      </c>
      <c r="G12" s="7">
        <f>Tabel10[[#This Row],[Antal aktier]]*Tabel10[[#This Row],[Pris]]</f>
        <v>44555240580</v>
      </c>
      <c r="H12" s="7" cm="1">
        <f t="array" ref="H12">_FV(A12,"Low")</f>
        <v>189.2</v>
      </c>
      <c r="I12" s="8" cm="1">
        <f t="array" ref="I12">_FV(A12,"High")</f>
        <v>197.75</v>
      </c>
      <c r="J12" s="9" cm="1">
        <f t="array" ref="J12">_FV(A12,"P/E",TRUE)</f>
        <v>18.21</v>
      </c>
      <c r="K12" s="10" cm="1">
        <f t="array" ref="K12">_FV(A12,"Shares outstanding",TRUE)</f>
        <v>230378700</v>
      </c>
      <c r="L12" s="1"/>
      <c r="M12" s="1"/>
      <c r="N12" s="1"/>
      <c r="O12" s="1"/>
      <c r="P12" s="1"/>
      <c r="Q12" s="1"/>
    </row>
    <row r="13" spans="1:17" x14ac:dyDescent="0.25">
      <c r="A13" s="5" t="e" vm="10">
        <v>#VALUE!</v>
      </c>
      <c r="B13" s="6" cm="1">
        <f t="array" ref="B13">_FV(A13,"Change (%)",TRUE)</f>
        <v>-3.7028999999999999E-2</v>
      </c>
      <c r="C13" s="7" cm="1">
        <f t="array" ref="C13">_FV(A13,"Change")</f>
        <v>-33.4</v>
      </c>
      <c r="D13" s="7" cm="1">
        <f t="array" ref="D13">_FV(A13,"Price")</f>
        <v>868.6</v>
      </c>
      <c r="E13" s="7" cm="1">
        <f t="array" ref="E13">_FV(A13,"Open")</f>
        <v>897.2</v>
      </c>
      <c r="F13" s="7" cm="1">
        <f t="array" ref="F13">_FV(A13,"Volume")</f>
        <v>486203</v>
      </c>
      <c r="G13" s="7">
        <f>Tabel10[[#This Row],[Antal aktier]]*Tabel10[[#This Row],[Pris]]</f>
        <v>203252400000</v>
      </c>
      <c r="H13" s="7" cm="1">
        <f t="array" ref="H13">_FV(A13,"Low")</f>
        <v>858.4</v>
      </c>
      <c r="I13" s="8" cm="1">
        <f t="array" ref="I13">_FV(A13,"High")</f>
        <v>900</v>
      </c>
      <c r="J13" s="9" cm="1">
        <f t="array" ref="J13">_FV(A13,"P/E",TRUE)</f>
        <v>13.26</v>
      </c>
      <c r="K13" s="10" cm="1">
        <f t="array" ref="K13">_FV(A13,"Shares outstanding",TRUE)</f>
        <v>234000000</v>
      </c>
      <c r="L13" s="1"/>
      <c r="M13" s="1"/>
      <c r="N13" s="1"/>
      <c r="O13" s="1"/>
      <c r="P13" s="1"/>
      <c r="Q13" s="1"/>
    </row>
    <row r="14" spans="1:17" x14ac:dyDescent="0.25">
      <c r="A14" s="5" t="e" vm="11">
        <v>#VALUE!</v>
      </c>
      <c r="B14" s="6" cm="1">
        <f t="array" ref="B14">_FV(A14,"Change (%)",TRUE)</f>
        <v>-1.1897999999999999E-2</v>
      </c>
      <c r="C14" s="7" cm="1">
        <f t="array" ref="C14">_FV(A14,"Change")</f>
        <v>-2.1</v>
      </c>
      <c r="D14" s="7" cm="1">
        <f t="array" ref="D14">_FV(A14,"Price")</f>
        <v>174.4</v>
      </c>
      <c r="E14" s="7" cm="1">
        <f t="array" ref="E14">_FV(A14,"Open")</f>
        <v>176.55</v>
      </c>
      <c r="F14" s="7" cm="1">
        <f t="array" ref="F14">_FV(A14,"Volume")</f>
        <v>165121</v>
      </c>
      <c r="G14" s="7">
        <f>Tabel10[[#This Row],[Antal aktier]]*Tabel10[[#This Row],[Pris]]</f>
        <v>10054160000</v>
      </c>
      <c r="H14" s="7" cm="1">
        <f t="array" ref="H14">_FV(A14,"Low")</f>
        <v>170.7</v>
      </c>
      <c r="I14" s="8" cm="1">
        <f t="array" ref="I14">_FV(A14,"High")</f>
        <v>176.65</v>
      </c>
      <c r="J14" s="9" cm="1">
        <f t="array" ref="J14">_FV(A14,"P/E",TRUE)</f>
        <v>15.53</v>
      </c>
      <c r="K14" s="10" cm="1">
        <f t="array" ref="K14">_FV(A14,"Shares outstanding",TRUE)</f>
        <v>57650000</v>
      </c>
      <c r="L14" s="1"/>
      <c r="M14" s="1"/>
      <c r="N14" s="1"/>
      <c r="O14" s="1"/>
      <c r="P14" s="1"/>
      <c r="Q14" s="1"/>
    </row>
    <row r="15" spans="1:17" x14ac:dyDescent="0.25">
      <c r="A15" s="5" t="e" vm="12">
        <v>#VALUE!</v>
      </c>
      <c r="B15" s="6" cm="1">
        <f t="array" ref="B15">_FV(A15,"Change (%)",TRUE)</f>
        <v>-2.9434999999999999E-2</v>
      </c>
      <c r="C15" s="7" cm="1">
        <f t="array" ref="C15">_FV(A15,"Change")</f>
        <v>-74</v>
      </c>
      <c r="D15" s="7" cm="1">
        <f t="array" ref="D15">_FV(A15,"Price")</f>
        <v>2440</v>
      </c>
      <c r="E15" s="7" cm="1">
        <f t="array" ref="E15">_FV(A15,"Open")</f>
        <v>2500</v>
      </c>
      <c r="F15" s="7" cm="1">
        <f t="array" ref="F15">_FV(A15,"Volume")</f>
        <v>145274</v>
      </c>
      <c r="G15" s="7">
        <f>Tabel10[[#This Row],[Antal aktier]]*Tabel10[[#This Row],[Pris]]</f>
        <v>160578547200</v>
      </c>
      <c r="H15" s="7" cm="1">
        <f t="array" ref="H15">_FV(A15,"Low")</f>
        <v>2379</v>
      </c>
      <c r="I15" s="8" cm="1">
        <f t="array" ref="I15">_FV(A15,"High")</f>
        <v>2507</v>
      </c>
      <c r="J15" s="9" cm="1">
        <f t="array" ref="J15">_FV(A15,"P/E",TRUE)</f>
        <v>41.53</v>
      </c>
      <c r="K15" s="10" cm="1">
        <f t="array" ref="K15">_FV(A15,"Shares outstanding",TRUE)</f>
        <v>65810880</v>
      </c>
      <c r="L15" s="1"/>
      <c r="M15" s="1"/>
      <c r="N15" s="1"/>
      <c r="O15" s="1"/>
      <c r="P15" s="1"/>
      <c r="Q15" s="1"/>
    </row>
    <row r="16" spans="1:17" x14ac:dyDescent="0.25">
      <c r="A16" s="5" t="e" vm="13">
        <v>#VALUE!</v>
      </c>
      <c r="B16" s="6" cm="1">
        <f t="array" ref="B16">_FV(A16,"Change (%)",TRUE)</f>
        <v>-2.8129000000000001E-2</v>
      </c>
      <c r="C16" s="7" cm="1">
        <f t="array" ref="C16">_FV(A16,"Change")</f>
        <v>-4.45</v>
      </c>
      <c r="D16" s="7" cm="1">
        <f t="array" ref="D16">_FV(A16,"Price")</f>
        <v>153.75</v>
      </c>
      <c r="E16" s="7" cm="1">
        <f t="array" ref="E16">_FV(A16,"Open")</f>
        <v>156.30000000000001</v>
      </c>
      <c r="F16" s="7" cm="1">
        <f t="array" ref="F16">_FV(A16,"Volume")</f>
        <v>1612555</v>
      </c>
      <c r="G16" s="7">
        <f>Tabel10[[#This Row],[Antal aktier]]*Tabel10[[#This Row],[Pris]]</f>
        <v>21093485250</v>
      </c>
      <c r="H16" s="7" cm="1">
        <f t="array" ref="H16">_FV(A16,"Low")</f>
        <v>150.4</v>
      </c>
      <c r="I16" s="8" cm="1">
        <f t="array" ref="I16">_FV(A16,"High")</f>
        <v>158.80000000000001</v>
      </c>
      <c r="J16" s="9" cm="1">
        <f t="array" ref="J16">_FV(A16,"P/E",TRUE)</f>
        <v>22.39</v>
      </c>
      <c r="K16" s="10" cm="1">
        <f t="array" ref="K16">_FV(A16,"Shares outstanding",TRUE)</f>
        <v>137193400</v>
      </c>
      <c r="L16" s="1"/>
      <c r="M16" s="1"/>
      <c r="N16" s="1"/>
      <c r="O16" s="1"/>
      <c r="P16" s="1"/>
      <c r="Q16" s="1"/>
    </row>
    <row r="17" spans="1:17" x14ac:dyDescent="0.25">
      <c r="A17" s="5" t="e" vm="14">
        <v>#VALUE!</v>
      </c>
      <c r="B17" s="6" cm="1">
        <f t="array" ref="B17">_FV(A17,"Change (%)",TRUE)</f>
        <v>-2.5619999999999997E-2</v>
      </c>
      <c r="C17" s="7" cm="1">
        <f t="array" ref="C17">_FV(A17,"Change")</f>
        <v>-3.2</v>
      </c>
      <c r="D17" s="7" cm="1">
        <f t="array" ref="D17">_FV(A17,"Price")</f>
        <v>121.7</v>
      </c>
      <c r="E17" s="7" cm="1">
        <f t="array" ref="E17">_FV(A17,"Open")</f>
        <v>124.45</v>
      </c>
      <c r="F17" s="7" cm="1">
        <f t="array" ref="F17">_FV(A17,"Volume")</f>
        <v>509123</v>
      </c>
      <c r="G17" s="7">
        <f>Tabel10[[#This Row],[Antal aktier]]*Tabel10[[#This Row],[Pris]]</f>
        <v>22595819940</v>
      </c>
      <c r="H17" s="7" cm="1">
        <f t="array" ref="H17">_FV(A17,"Low")</f>
        <v>121.15</v>
      </c>
      <c r="I17" s="8" cm="1">
        <f t="array" ref="I17">_FV(A17,"High")</f>
        <v>124.45</v>
      </c>
      <c r="J17" s="9" cm="1">
        <f t="array" ref="J17">_FV(A17,"P/E",TRUE)</f>
        <v>19.45</v>
      </c>
      <c r="K17" s="10" cm="1">
        <f t="array" ref="K17">_FV(A17,"Shares outstanding",TRUE)</f>
        <v>185668200</v>
      </c>
      <c r="L17" s="1"/>
      <c r="M17" s="1"/>
      <c r="N17" s="1"/>
      <c r="O17" s="1"/>
      <c r="P17" s="1"/>
      <c r="Q17" s="1"/>
    </row>
    <row r="18" spans="1:17" x14ac:dyDescent="0.25">
      <c r="A18" s="5" t="e" vm="15">
        <v>#VALUE!</v>
      </c>
      <c r="B18" s="6" cm="1">
        <f t="array" ref="B18">_FV(A18,"Change (%)",TRUE)</f>
        <v>-4.3507999999999998E-2</v>
      </c>
      <c r="C18" s="7" cm="1">
        <f t="array" ref="C18">_FV(A18,"Change")</f>
        <v>-18.899999999999999</v>
      </c>
      <c r="D18" s="7" cm="1">
        <f t="array" ref="D18">_FV(A18,"Price")</f>
        <v>415.5</v>
      </c>
      <c r="E18" s="7" cm="1">
        <f t="array" ref="E18">_FV(A18,"Open")</f>
        <v>433.5</v>
      </c>
      <c r="F18" s="7" cm="1">
        <f t="array" ref="F18">_FV(A18,"Volume")</f>
        <v>201296</v>
      </c>
      <c r="G18" s="7">
        <f>Tabel10[[#This Row],[Antal aktier]]*Tabel10[[#This Row],[Pris]]</f>
        <v>28669500000</v>
      </c>
      <c r="H18" s="7" cm="1">
        <f t="array" ref="H18">_FV(A18,"Low")</f>
        <v>413.8</v>
      </c>
      <c r="I18" s="8" cm="1">
        <f t="array" ref="I18">_FV(A18,"High")</f>
        <v>433.5</v>
      </c>
      <c r="J18" s="9" cm="1">
        <f t="array" ref="J18">_FV(A18,"P/E",TRUE)</f>
        <v>9.7200000000000006</v>
      </c>
      <c r="K18" s="10" cm="1">
        <f t="array" ref="K18">_FV(A18,"Shares outstanding",TRUE)</f>
        <v>69000000</v>
      </c>
      <c r="L18" s="1"/>
      <c r="M18" s="1"/>
      <c r="N18" s="1"/>
      <c r="O18" s="1"/>
      <c r="P18" s="1"/>
      <c r="Q18" s="1"/>
    </row>
    <row r="19" spans="1:17" x14ac:dyDescent="0.25">
      <c r="A19" s="5" t="e" vm="16">
        <v>#VALUE!</v>
      </c>
      <c r="B19" s="6" cm="1">
        <f t="array" ref="B19">_FV(A19,"Change (%)",TRUE)</f>
        <v>2.7581000000000001E-2</v>
      </c>
      <c r="C19" s="7" cm="1">
        <f t="array" ref="C19">_FV(A19,"Change")</f>
        <v>7</v>
      </c>
      <c r="D19" s="7" cm="1">
        <f t="array" ref="D19">_FV(A19,"Price")</f>
        <v>260.8</v>
      </c>
      <c r="E19" s="7" cm="1">
        <f t="array" ref="E19">_FV(A19,"Open")</f>
        <v>253</v>
      </c>
      <c r="F19" s="7" cm="1">
        <f t="array" ref="F19">_FV(A19,"Volume")</f>
        <v>176604</v>
      </c>
      <c r="G19" s="7">
        <f>Tabel10[[#This Row],[Antal aktier]]*Tabel10[[#This Row],[Pris]]</f>
        <v>13040000000</v>
      </c>
      <c r="H19" s="7" cm="1">
        <f t="array" ref="H19">_FV(A19,"Low")</f>
        <v>251.8</v>
      </c>
      <c r="I19" s="8" cm="1">
        <f t="array" ref="I19">_FV(A19,"High")</f>
        <v>262.2</v>
      </c>
      <c r="J19" s="9" cm="1">
        <f t="array" ref="J19">_FV(A19,"P/E",TRUE)</f>
        <v>25.88</v>
      </c>
      <c r="K19" s="10" cm="1">
        <f t="array" ref="K19">_FV(A19,"Shares outstanding",TRUE)</f>
        <v>50000000</v>
      </c>
      <c r="L19" s="1"/>
      <c r="M19" s="1"/>
      <c r="N19" s="1"/>
      <c r="O19" s="1"/>
      <c r="P19" s="1"/>
      <c r="Q19" s="1"/>
    </row>
    <row r="20" spans="1:17" x14ac:dyDescent="0.25">
      <c r="A20" s="5" t="e" vm="17">
        <v>#VALUE!</v>
      </c>
      <c r="B20" s="6" cm="1">
        <f t="array" ref="B20">_FV(A20,"Change (%)",TRUE)</f>
        <v>-3.1514E-2</v>
      </c>
      <c r="C20" s="7" cm="1">
        <f t="array" ref="C20">_FV(A20,"Change")</f>
        <v>-2.2400000000000002</v>
      </c>
      <c r="D20" s="7" cm="1">
        <f t="array" ref="D20">_FV(A20,"Price")</f>
        <v>68.84</v>
      </c>
      <c r="E20" s="7" cm="1">
        <f t="array" ref="E20">_FV(A20,"Open")</f>
        <v>71.209999999999994</v>
      </c>
      <c r="F20" s="7" cm="1">
        <f t="array" ref="F20">_FV(A20,"Volume")</f>
        <v>1072764</v>
      </c>
      <c r="G20" s="7">
        <f>Tabel10[[#This Row],[Antal aktier]]*Tabel10[[#This Row],[Pris]]</f>
        <v>255688488120</v>
      </c>
      <c r="H20" s="7" cm="1">
        <f t="array" ref="H20">_FV(A20,"Low")</f>
        <v>68.16</v>
      </c>
      <c r="I20" s="8" cm="1">
        <f t="array" ref="I20">_FV(A20,"High")</f>
        <v>71.209999999999994</v>
      </c>
      <c r="J20" s="9" cm="1">
        <f t="array" ref="J20">_FV(A20,"P/E",TRUE)</f>
        <v>10.06</v>
      </c>
      <c r="K20" s="10" cm="1">
        <f t="array" ref="K20">_FV(A20,"Shares outstanding",TRUE)</f>
        <v>3714243000</v>
      </c>
      <c r="L20" s="1"/>
      <c r="M20" s="1"/>
      <c r="N20" s="1"/>
      <c r="O20" s="1"/>
      <c r="P20" s="1"/>
      <c r="Q20" s="1"/>
    </row>
    <row r="21" spans="1:17" x14ac:dyDescent="0.25">
      <c r="A21" s="5" t="e" vm="18">
        <v>#VALUE!</v>
      </c>
      <c r="B21" s="6" cm="1">
        <f t="array" ref="B21">_FV(A21,"Change (%)",TRUE)</f>
        <v>9.1579999999999995E-3</v>
      </c>
      <c r="C21" s="7" cm="1">
        <f t="array" ref="C21">_FV(A21,"Change")</f>
        <v>6.8</v>
      </c>
      <c r="D21" s="7" cm="1">
        <f t="array" ref="D21">_FV(A21,"Price")</f>
        <v>749.3</v>
      </c>
      <c r="E21" s="7" cm="1">
        <f t="array" ref="E21">_FV(A21,"Open")</f>
        <v>742.7</v>
      </c>
      <c r="F21" s="7" cm="1">
        <f t="array" ref="F21">_FV(A21,"Volume")</f>
        <v>1372614</v>
      </c>
      <c r="G21" s="7">
        <f>Tabel10[[#This Row],[Antal aktier]]*Tabel10[[#This Row],[Pris]]</f>
        <v>1305703205200</v>
      </c>
      <c r="H21" s="7" cm="1">
        <f t="array" ref="H21">_FV(A21,"Low")</f>
        <v>730.6</v>
      </c>
      <c r="I21" s="8" cm="1">
        <f t="array" ref="I21">_FV(A21,"High")</f>
        <v>753.6</v>
      </c>
      <c r="J21" s="9" cm="1">
        <f t="array" ref="J21">_FV(A21,"P/E",TRUE)</f>
        <v>33.58</v>
      </c>
      <c r="K21" s="10" cm="1">
        <f t="array" ref="K21">_FV(A21,"Shares outstanding",TRUE)</f>
        <v>1742564000</v>
      </c>
      <c r="L21" s="1"/>
      <c r="M21" s="1"/>
      <c r="N21" s="1"/>
      <c r="O21" s="1"/>
      <c r="P21" s="1"/>
      <c r="Q21" s="1"/>
    </row>
    <row r="22" spans="1:17" x14ac:dyDescent="0.25">
      <c r="A22" s="5" t="e" vm="19">
        <v>#VALUE!</v>
      </c>
      <c r="B22" s="6" cm="1">
        <f t="array" ref="B22">_FV(A22,"Change (%)",TRUE)</f>
        <v>-1.065E-3</v>
      </c>
      <c r="C22" s="7" cm="1">
        <f t="array" ref="C22">_FV(A22,"Change")</f>
        <v>-0.4</v>
      </c>
      <c r="D22" s="7" cm="1">
        <f t="array" ref="D22">_FV(A22,"Price")</f>
        <v>375.3</v>
      </c>
      <c r="E22" s="7" cm="1">
        <f t="array" ref="E22">_FV(A22,"Open")</f>
        <v>375</v>
      </c>
      <c r="F22" s="7" cm="1">
        <f t="array" ref="F22">_FV(A22,"Volume")</f>
        <v>295742</v>
      </c>
      <c r="G22" s="7">
        <f>Tabel10[[#This Row],[Antal aktier]]*Tabel10[[#This Row],[Pris]]</f>
        <v>85289326920</v>
      </c>
      <c r="H22" s="7" cm="1">
        <f t="array" ref="H22">_FV(A22,"Low")</f>
        <v>362.6</v>
      </c>
      <c r="I22" s="8" cm="1">
        <f t="array" ref="I22">_FV(A22,"High")</f>
        <v>377.4</v>
      </c>
      <c r="J22" s="9" cm="1">
        <f t="array" ref="J22">_FV(A22,"P/E",TRUE)</f>
        <v>33.5</v>
      </c>
      <c r="K22" s="10" cm="1">
        <f t="array" ref="K22">_FV(A22,"Shares outstanding",TRUE)</f>
        <v>227256400</v>
      </c>
      <c r="L22" s="1"/>
      <c r="M22" s="1"/>
      <c r="N22" s="1"/>
      <c r="O22" s="1"/>
      <c r="P22" s="1"/>
      <c r="Q22" s="1"/>
    </row>
    <row r="23" spans="1:17" x14ac:dyDescent="0.25">
      <c r="A23" s="5" t="e" vm="20">
        <v>#VALUE!</v>
      </c>
      <c r="B23" s="6" cm="1">
        <f t="array" ref="B23">_FV(A23,"Change (%)",TRUE)</f>
        <v>-1.1744000000000001E-2</v>
      </c>
      <c r="C23" s="7" cm="1">
        <f t="array" ref="C23">_FV(A23,"Change")</f>
        <v>-8</v>
      </c>
      <c r="D23" s="7" cm="1">
        <f t="array" ref="D23">_FV(A23,"Price")</f>
        <v>673.2</v>
      </c>
      <c r="E23" s="7" cm="1">
        <f t="array" ref="E23">_FV(A23,"Open")</f>
        <v>680</v>
      </c>
      <c r="F23" s="7" cm="1">
        <f t="array" ref="F23">_FV(A23,"Volume")</f>
        <v>503712</v>
      </c>
      <c r="G23" s="7">
        <f>Tabel10[[#This Row],[Antal aktier]]*Tabel10[[#This Row],[Pris]]</f>
        <v>283000556520</v>
      </c>
      <c r="H23" s="7" cm="1">
        <f t="array" ref="H23">_FV(A23,"Low")</f>
        <v>660.3</v>
      </c>
      <c r="I23" s="8" cm="1">
        <f t="array" ref="I23">_FV(A23,"High")</f>
        <v>685.3</v>
      </c>
      <c r="J23" s="9" cm="1">
        <f t="array" ref="J23">_FV(A23,"P/E",TRUE)</f>
        <v>30.76</v>
      </c>
      <c r="K23" s="10" cm="1">
        <f t="array" ref="K23">_FV(A23,"Shares outstanding",TRUE)</f>
        <v>420381100</v>
      </c>
      <c r="L23" s="1"/>
      <c r="M23" s="1"/>
      <c r="N23" s="1"/>
      <c r="O23" s="1"/>
      <c r="P23" s="1"/>
      <c r="Q23" s="1"/>
    </row>
    <row r="24" spans="1:17" x14ac:dyDescent="0.25">
      <c r="A24" s="5" t="e" vm="21">
        <v>#VALUE!</v>
      </c>
      <c r="B24" s="6" cm="1">
        <f t="array" ref="B24">_FV(A24,"Change (%)",TRUE)</f>
        <v>-2.3189000000000001E-2</v>
      </c>
      <c r="C24" s="7" cm="1">
        <f t="array" ref="C24">_FV(A24,"Change")</f>
        <v>-8.9</v>
      </c>
      <c r="D24" s="7" cm="1">
        <f t="array" ref="D24">_FV(A24,"Price")</f>
        <v>374.9</v>
      </c>
      <c r="E24" s="7" cm="1">
        <f t="array" ref="E24">_FV(A24,"Open")</f>
        <v>383</v>
      </c>
      <c r="F24" s="7" cm="1">
        <f t="array" ref="F24">_FV(A24,"Volume")</f>
        <v>283140</v>
      </c>
      <c r="G24" s="7">
        <f>Tabel10[[#This Row],[Antal aktier]]*Tabel10[[#This Row],[Pris]]</f>
        <v>35802950000</v>
      </c>
      <c r="H24" s="7" cm="1">
        <f t="array" ref="H24">_FV(A24,"Low")</f>
        <v>367.1</v>
      </c>
      <c r="I24" s="8" cm="1">
        <f t="array" ref="I24">_FV(A24,"High")</f>
        <v>387.7</v>
      </c>
      <c r="J24" s="9" cm="1">
        <f t="array" ref="J24">_FV(A24,"P/E",TRUE)</f>
        <v>8.2799999999999994</v>
      </c>
      <c r="K24" s="10" cm="1">
        <f t="array" ref="K24">_FV(A24,"Shares outstanding",TRUE)</f>
        <v>95500000</v>
      </c>
      <c r="L24" s="1"/>
      <c r="M24" s="1"/>
      <c r="N24" s="1"/>
      <c r="O24" s="1"/>
      <c r="P24" s="1"/>
      <c r="Q24" s="1"/>
    </row>
    <row r="25" spans="1:17" x14ac:dyDescent="0.25">
      <c r="A25" s="5" t="e" vm="22">
        <v>#VALUE!</v>
      </c>
      <c r="B25" s="6" cm="1">
        <f t="array" ref="B25">_FV(A25,"Change (%)",TRUE)</f>
        <v>3.4660000000000003E-3</v>
      </c>
      <c r="C25" s="7" cm="1">
        <f t="array" ref="C25">_FV(A25,"Change")</f>
        <v>4</v>
      </c>
      <c r="D25" s="7" cm="1">
        <f t="array" ref="D25">_FV(A25,"Price")</f>
        <v>1158</v>
      </c>
      <c r="E25" s="7" cm="1">
        <f t="array" ref="E25">_FV(A25,"Open")</f>
        <v>1154</v>
      </c>
      <c r="F25" s="7" cm="1">
        <f t="array" ref="F25">_FV(A25,"Volume")</f>
        <v>63494</v>
      </c>
      <c r="G25" s="7">
        <f>Tabel10[[#This Row],[Antal aktier]]*Tabel10[[#This Row],[Pris]]</f>
        <v>25036782180</v>
      </c>
      <c r="H25" s="7" cm="1">
        <f t="array" ref="H25">_FV(A25,"Low")</f>
        <v>1130.5</v>
      </c>
      <c r="I25" s="8" cm="1">
        <f t="array" ref="I25">_FV(A25,"High")</f>
        <v>1166.5</v>
      </c>
      <c r="J25" s="9" cm="1">
        <f t="array" ref="J25">_FV(A25,"P/E",TRUE)</f>
        <v>12.1</v>
      </c>
      <c r="K25" s="10" cm="1">
        <f t="array" ref="K25">_FV(A25,"Shares outstanding",TRUE)</f>
        <v>21620710</v>
      </c>
      <c r="L25" s="1"/>
      <c r="M25" s="1"/>
      <c r="N25" s="1"/>
      <c r="O25" s="1"/>
      <c r="P25" s="1"/>
      <c r="Q25" s="1"/>
    </row>
    <row r="26" spans="1:17" x14ac:dyDescent="0.25">
      <c r="A26" s="5" t="e" vm="23">
        <v>#VALUE!</v>
      </c>
      <c r="B26" s="6" cm="1">
        <f t="array" ref="B26">_FV(A26,"Change (%)",TRUE)</f>
        <v>-2.0209999999999999E-2</v>
      </c>
      <c r="C26" s="7" cm="1">
        <f t="array" ref="C26">_FV(A26,"Change")</f>
        <v>-10.4</v>
      </c>
      <c r="D26" s="7" cm="1">
        <f t="array" ref="D26">_FV(A26,"Price")</f>
        <v>504.2</v>
      </c>
      <c r="E26" s="7" cm="1">
        <f t="array" ref="E26">_FV(A26,"Open")</f>
        <v>512.6</v>
      </c>
      <c r="F26" s="7" cm="1">
        <f t="array" ref="F26">_FV(A26,"Volume")</f>
        <v>80211</v>
      </c>
      <c r="G26" s="7">
        <f>Tabel10[[#This Row],[Antal aktier]]*Tabel10[[#This Row],[Pris]]</f>
        <v>25310840000</v>
      </c>
      <c r="H26" s="7" cm="1">
        <f t="array" ref="H26">_FV(A26,"Low")</f>
        <v>498.4</v>
      </c>
      <c r="I26" s="8" cm="1">
        <f t="array" ref="I26">_FV(A26,"High")</f>
        <v>515.20000000000005</v>
      </c>
      <c r="J26" s="9" cm="1">
        <f t="array" ref="J26">_FV(A26,"P/E",TRUE)</f>
        <v>15.43</v>
      </c>
      <c r="K26" s="10" cm="1">
        <f t="array" ref="K26">_FV(A26,"Shares outstanding",TRUE)</f>
        <v>50200000</v>
      </c>
      <c r="L26" s="1"/>
      <c r="M26" s="1"/>
      <c r="N26" s="1"/>
      <c r="O26" s="1"/>
      <c r="P26" s="1"/>
      <c r="Q26" s="1"/>
    </row>
    <row r="27" spans="1:17" x14ac:dyDescent="0.25">
      <c r="A27" s="5" t="e" vm="24">
        <v>#VALUE!</v>
      </c>
      <c r="B27" s="6" cm="1">
        <f t="array" ref="B27">_FV(A27,"Change (%)",TRUE)</f>
        <v>-1.1996E-2</v>
      </c>
      <c r="C27" s="7" cm="1">
        <f t="array" ref="C27">_FV(A27,"Change")</f>
        <v>-1.95</v>
      </c>
      <c r="D27" s="7" cm="1">
        <f t="array" ref="D27">_FV(A27,"Price")</f>
        <v>160.6</v>
      </c>
      <c r="E27" s="7" cm="1">
        <f t="array" ref="E27">_FV(A27,"Open")</f>
        <v>162.05000000000001</v>
      </c>
      <c r="F27" s="7" cm="1">
        <f t="array" ref="F27">_FV(A27,"Volume")</f>
        <v>666028</v>
      </c>
      <c r="G27" s="7">
        <f>Tabel10[[#This Row],[Antal aktier]]*Tabel10[[#This Row],[Pris]]</f>
        <v>105137432400</v>
      </c>
      <c r="H27" s="7" cm="1">
        <f t="array" ref="H27">_FV(A27,"Low")</f>
        <v>157.94999999999999</v>
      </c>
      <c r="I27" s="8" cm="1">
        <f t="array" ref="I27">_FV(A27,"High")</f>
        <v>162.9</v>
      </c>
      <c r="J27" s="9" cm="1">
        <f t="array" ref="J27">_FV(A27,"P/E",TRUE)</f>
        <v>24.71</v>
      </c>
      <c r="K27" s="10" cm="1">
        <f t="array" ref="K27">_FV(A27,"Shares outstanding",TRUE)</f>
        <v>654654000</v>
      </c>
      <c r="L27" s="1"/>
      <c r="M27" s="1"/>
      <c r="N27" s="1"/>
      <c r="O27" s="1"/>
      <c r="P27" s="1"/>
      <c r="Q27" s="1"/>
    </row>
    <row r="28" spans="1:17" x14ac:dyDescent="0.25">
      <c r="A28" s="11" t="e" vm="25">
        <v>#VALUE!</v>
      </c>
      <c r="B28" s="12" cm="1">
        <f t="array" ref="B28">_FV(A28,"Change (%)",TRUE)</f>
        <v>-2.7950000000000002E-3</v>
      </c>
      <c r="C28" s="13" cm="1">
        <f t="array" ref="C28">_FV(A28,"Change")</f>
        <v>-0.42</v>
      </c>
      <c r="D28" s="13" cm="1">
        <f t="array" ref="D28">_FV(A28,"Price")</f>
        <v>149.86000000000001</v>
      </c>
      <c r="E28" s="13" cm="1">
        <f t="array" ref="E28">_FV(A28,"Open")</f>
        <v>149.13999999999999</v>
      </c>
      <c r="F28" s="13" cm="1">
        <f t="array" ref="F28">_FV(A28,"Volume")</f>
        <v>2172648</v>
      </c>
      <c r="G28" s="13">
        <f>Tabel10[[#This Row],[Antal aktier]]*Tabel10[[#This Row],[Pris]]</f>
        <v>151338668620</v>
      </c>
      <c r="H28" s="13" cm="1">
        <f t="array" ref="H28">_FV(A28,"Low")</f>
        <v>146.47999999999999</v>
      </c>
      <c r="I28" s="14" cm="1">
        <f t="array" ref="I28">_FV(A28,"High")</f>
        <v>150.9</v>
      </c>
      <c r="J28" s="15" cm="1">
        <f t="array" ref="J28">_FV(A28,"P/E",TRUE)</f>
        <v>114.55</v>
      </c>
      <c r="K28" s="16" cm="1">
        <f t="array" ref="K28">_FV(A28,"Shares outstanding",TRUE)</f>
        <v>1009867000</v>
      </c>
      <c r="L28" s="1"/>
      <c r="M28" s="1"/>
      <c r="N28" s="1"/>
      <c r="O28" s="1"/>
      <c r="P28" s="1"/>
      <c r="Q28" s="1"/>
    </row>
    <row r="29" spans="1:17" x14ac:dyDescent="0.25">
      <c r="A29" s="1"/>
      <c r="B29" s="1"/>
      <c r="C29" s="1"/>
      <c r="D29" s="1"/>
      <c r="E29" s="1"/>
      <c r="F29" s="1"/>
      <c r="G29" s="17"/>
      <c r="H29" s="1"/>
      <c r="I29" s="1"/>
      <c r="J29" s="1"/>
      <c r="K29" s="1"/>
      <c r="L29" s="1"/>
      <c r="M29" s="1"/>
      <c r="N29" s="1"/>
      <c r="O29" s="1"/>
      <c r="P29" s="1"/>
      <c r="Q29" s="1"/>
    </row>
    <row r="30" spans="1:17" x14ac:dyDescent="0.25">
      <c r="A30" s="1"/>
      <c r="B30" s="1"/>
      <c r="C30" s="1"/>
      <c r="D30" s="1"/>
      <c r="E30" s="1"/>
      <c r="F30" s="1"/>
      <c r="G30" s="1"/>
      <c r="H30" s="1"/>
      <c r="I30" s="1"/>
      <c r="J30" s="1"/>
      <c r="K30" s="1"/>
      <c r="L30" s="1"/>
      <c r="M30" s="1"/>
      <c r="N30" s="1"/>
      <c r="O30" s="1"/>
      <c r="P30" s="1"/>
      <c r="Q30" s="1"/>
    </row>
  </sheetData>
  <mergeCells count="1">
    <mergeCell ref="A1:E1"/>
  </mergeCells>
  <conditionalFormatting sqref="B4:B28">
    <cfRule type="iconSet" priority="1">
      <iconSet iconSet="5Arrows">
        <cfvo type="percent" val="0"/>
        <cfvo type="percent" val="20"/>
        <cfvo type="percent" val="40"/>
        <cfvo type="percent" val="60"/>
        <cfvo type="percent" val="80"/>
      </iconSet>
    </cfRule>
    <cfRule type="colorScale" priority="2">
      <colorScale>
        <cfvo type="min"/>
        <cfvo type="percentile" val="50"/>
        <cfvo type="max"/>
        <color rgb="FFF8696B"/>
        <color rgb="FFFFEB84"/>
        <color rgb="FF63BE7B"/>
      </colorScale>
    </cfRule>
    <cfRule type="cellIs" dxfId="18" priority="5" operator="lessThan">
      <formula>0</formula>
    </cfRule>
    <cfRule type="cellIs" dxfId="17" priority="6" operator="greaterThan">
      <formula>0</formula>
    </cfRule>
  </conditionalFormatting>
  <conditionalFormatting sqref="C4:C28">
    <cfRule type="cellIs" dxfId="16" priority="3" operator="lessThan">
      <formula>0</formula>
    </cfRule>
    <cfRule type="cellIs" dxfId="15" priority="4" operator="greaterThan">
      <formula>0</formula>
    </cfRule>
  </conditionalFormatting>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Ark1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Jakobsen</dc:creator>
  <cp:lastModifiedBy>Jonas Jakobsen</cp:lastModifiedBy>
  <dcterms:created xsi:type="dcterms:W3CDTF">2022-03-24T14:11:16Z</dcterms:created>
  <dcterms:modified xsi:type="dcterms:W3CDTF">2022-09-25T12:53:16Z</dcterms:modified>
</cp:coreProperties>
</file>