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onas\Documents\"/>
    </mc:Choice>
  </mc:AlternateContent>
  <xr:revisionPtr revIDLastSave="0" documentId="13_ncr:1_{668E278F-F6D2-4115-91AB-22A9410EB7BE}" xr6:coauthVersionLast="45" xr6:coauthVersionMax="45" xr10:uidLastSave="{00000000-0000-0000-0000-000000000000}"/>
  <bookViews>
    <workbookView xWindow="-110" yWindow="-110" windowWidth="19420" windowHeight="10420" xr2:uid="{CBB7F552-7A6A-40C0-AB75-F36C4217A1DA}"/>
  </bookViews>
  <sheets>
    <sheet name="Overbli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1" l="1"/>
  <c r="N12" i="1"/>
  <c r="N13" i="1"/>
  <c r="N14" i="1"/>
  <c r="N10" i="1"/>
  <c r="M11" i="1"/>
  <c r="M12" i="1"/>
  <c r="M13" i="1"/>
  <c r="M14" i="1"/>
  <c r="M10" i="1"/>
  <c r="L11" i="1"/>
  <c r="L12" i="1"/>
  <c r="L13" i="1"/>
  <c r="L14" i="1"/>
  <c r="L10" i="1"/>
  <c r="K11" i="1"/>
  <c r="K12" i="1"/>
  <c r="K13" i="1"/>
  <c r="K14" i="1"/>
  <c r="H14" i="1" l="1"/>
  <c r="F14" i="1"/>
  <c r="G14" i="1" s="1"/>
  <c r="E14" i="1"/>
  <c r="B14" i="1"/>
  <c r="H13" i="1"/>
  <c r="F13" i="1"/>
  <c r="G13" i="1" s="1"/>
  <c r="E13" i="1"/>
  <c r="B13" i="1"/>
  <c r="H12" i="1"/>
  <c r="F12" i="1"/>
  <c r="G12" i="1" s="1"/>
  <c r="E12" i="1"/>
  <c r="B12" i="1"/>
  <c r="H11" i="1"/>
  <c r="F11" i="1"/>
  <c r="G11" i="1" s="1"/>
  <c r="E11" i="1"/>
  <c r="B11" i="1"/>
  <c r="K10" i="1"/>
  <c r="H10" i="1"/>
  <c r="F10" i="1"/>
  <c r="G10" i="1" s="1"/>
  <c r="E10" i="1"/>
  <c r="B10" i="1"/>
  <c r="J14" i="1" l="1"/>
  <c r="E16" i="1"/>
  <c r="J10" i="1"/>
  <c r="I10" i="1"/>
  <c r="G16" i="1"/>
  <c r="I11" i="1"/>
  <c r="J11" i="1"/>
  <c r="I12" i="1"/>
  <c r="J12" i="1"/>
  <c r="I13" i="1"/>
  <c r="J13" i="1"/>
  <c r="I14" i="1"/>
  <c r="J16" i="1" l="1"/>
  <c r="B3" i="1"/>
  <c r="B4" i="1" s="1"/>
  <c r="I16" i="1"/>
  <c r="B6" i="1" l="1"/>
  <c r="B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2"/>
        </ext>
      </extLst>
    </bk>
    <bk>
      <extLst>
        <ext uri="{3e2802c4-a4d2-4d8b-9148-e3be6c30e623}">
          <xlrd:rvb i="9"/>
        </ext>
      </extLst>
    </bk>
    <bk>
      <extLst>
        <ext uri="{3e2802c4-a4d2-4d8b-9148-e3be6c30e623}">
          <xlrd:rvb i="12"/>
        </ext>
      </extLst>
    </bk>
    <bk>
      <extLst>
        <ext uri="{3e2802c4-a4d2-4d8b-9148-e3be6c30e623}">
          <xlrd:rvb i="15"/>
        </ext>
      </extLst>
    </bk>
    <bk>
      <extLst>
        <ext uri="{3e2802c4-a4d2-4d8b-9148-e3be6c30e623}">
          <xlrd:rvb i="18"/>
        </ext>
      </extLst>
    </bk>
  </futureMetadata>
  <valueMetadata count="5">
    <bk>
      <rc t="1" v="0"/>
    </bk>
    <bk>
      <rc t="1" v="1"/>
    </bk>
    <bk>
      <rc t="1" v="2"/>
    </bk>
    <bk>
      <rc t="1" v="3"/>
    </bk>
    <bk>
      <rc t="1" v="4"/>
    </bk>
  </valueMetadata>
</metadata>
</file>

<file path=xl/sharedStrings.xml><?xml version="1.0" encoding="utf-8"?>
<sst xmlns="http://schemas.openxmlformats.org/spreadsheetml/2006/main" count="23" uniqueCount="19">
  <si>
    <t>Startværdi</t>
  </si>
  <si>
    <t>Kontanter</t>
  </si>
  <si>
    <t>Markedsværdi</t>
  </si>
  <si>
    <t>Sum</t>
  </si>
  <si>
    <t>Gevinst/tab</t>
  </si>
  <si>
    <t>Afkast</t>
  </si>
  <si>
    <t>I dag</t>
  </si>
  <si>
    <t>Aktier:</t>
  </si>
  <si>
    <t>Valuta</t>
  </si>
  <si>
    <t>Købspris</t>
  </si>
  <si>
    <t>Antal</t>
  </si>
  <si>
    <t>Købspris sum</t>
  </si>
  <si>
    <t>Price</t>
  </si>
  <si>
    <t>Change</t>
  </si>
  <si>
    <t>Depotværdi:</t>
  </si>
  <si>
    <t>Generelt</t>
  </si>
  <si>
    <t>P/E</t>
  </si>
  <si>
    <t>Ansatte</t>
  </si>
  <si>
    <t>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</si>
</sst>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165" formatCode="_-* #,##0\ [$kr.-406]_-;\-* #,##0\ [$kr.-406]_-;_-* &quot;-&quot;\ [$kr.-406]_-;_-@_-"/>
    <numFmt numFmtId="166" formatCode="_-* #,##0.00\ [$kr.-406]_-;\-* #,##0.00\ [$kr.-406]_-;_-* &quot;-&quot;??\ [$kr.-406]_-;_-@_-"/>
    <numFmt numFmtId="167" formatCode="0.0%"/>
  </numFmts>
  <fonts count="10">
    <font>
      <sz val="11"/>
      <color theme="1"/>
      <name val="Calibri"/>
      <family val="2"/>
      <scheme val="minor"/>
    </font>
    <font>
      <sz val="11"/>
      <color theme="1"/>
      <name val="Calibri"/>
      <family val="2"/>
      <scheme val="minor"/>
    </font>
    <font>
      <sz val="10"/>
      <color theme="1"/>
      <name val="11"/>
    </font>
    <font>
      <sz val="11"/>
      <color theme="1"/>
      <name val="11"/>
    </font>
    <font>
      <b/>
      <sz val="18"/>
      <color theme="1"/>
      <name val="11"/>
    </font>
    <font>
      <b/>
      <sz val="11"/>
      <color theme="1"/>
      <name val="11"/>
    </font>
    <font>
      <b/>
      <sz val="10"/>
      <color theme="1"/>
      <name val="11"/>
    </font>
    <font>
      <b/>
      <sz val="14"/>
      <color theme="1"/>
      <name val="11"/>
    </font>
    <font>
      <i/>
      <sz val="11"/>
      <color theme="1"/>
      <name val="11"/>
    </font>
    <font>
      <b/>
      <sz val="14"/>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4">
    <border>
      <left/>
      <right/>
      <top/>
      <bottom/>
      <diagonal/>
    </border>
    <border>
      <left style="medium">
        <color indexed="64"/>
      </left>
      <right style="medium">
        <color rgb="FFCCCCCC"/>
      </right>
      <top style="medium">
        <color indexed="64"/>
      </top>
      <bottom style="medium">
        <color rgb="FFCCCCCC"/>
      </bottom>
      <diagonal/>
    </border>
    <border>
      <left/>
      <right style="medium">
        <color indexed="64"/>
      </right>
      <top style="medium">
        <color indexed="64"/>
      </top>
      <bottom/>
      <diagonal/>
    </border>
    <border>
      <left style="medium">
        <color indexed="64"/>
      </left>
      <right style="medium">
        <color rgb="FFCCCCCC"/>
      </right>
      <top style="medium">
        <color rgb="FFCCCCCC"/>
      </top>
      <bottom style="medium">
        <color rgb="FFCCCCCC"/>
      </bottom>
      <diagonal/>
    </border>
    <border>
      <left/>
      <right style="medium">
        <color indexed="64"/>
      </right>
      <top/>
      <bottom/>
      <diagonal/>
    </border>
    <border>
      <left style="medium">
        <color indexed="64"/>
      </left>
      <right style="medium">
        <color rgb="FFCCCCCC"/>
      </right>
      <top style="medium">
        <color rgb="FFCCCCCC"/>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1" xfId="0" applyFont="1" applyBorder="1" applyAlignment="1">
      <alignment wrapText="1"/>
    </xf>
    <xf numFmtId="44" fontId="3" fillId="2" borderId="2" xfId="1" applyFont="1" applyFill="1" applyBorder="1"/>
    <xf numFmtId="0" fontId="3" fillId="0" borderId="0" xfId="0" applyFont="1"/>
    <xf numFmtId="0" fontId="4" fillId="0" borderId="0" xfId="0" applyFont="1"/>
    <xf numFmtId="0" fontId="2" fillId="0" borderId="3" xfId="0" applyFont="1" applyBorder="1" applyAlignment="1">
      <alignment wrapText="1"/>
    </xf>
    <xf numFmtId="44" fontId="3" fillId="2" borderId="4" xfId="1" applyFont="1" applyFill="1" applyBorder="1"/>
    <xf numFmtId="44" fontId="5" fillId="0" borderId="4" xfId="1" applyFont="1" applyBorder="1"/>
    <xf numFmtId="44" fontId="3" fillId="0" borderId="4" xfId="1" applyFont="1" applyBorder="1"/>
    <xf numFmtId="0" fontId="6" fillId="0" borderId="5" xfId="0" applyFont="1" applyBorder="1" applyAlignment="1">
      <alignment wrapText="1"/>
    </xf>
    <xf numFmtId="10" fontId="5" fillId="0" borderId="6" xfId="2" applyNumberFormat="1" applyFont="1" applyBorder="1"/>
    <xf numFmtId="0" fontId="3" fillId="2" borderId="7" xfId="0" applyFont="1" applyFill="1" applyBorder="1"/>
    <xf numFmtId="0" fontId="3" fillId="0" borderId="7" xfId="0" applyFont="1" applyBorder="1"/>
    <xf numFmtId="44" fontId="8" fillId="2" borderId="7" xfId="1" applyFont="1" applyFill="1" applyBorder="1"/>
    <xf numFmtId="0" fontId="8" fillId="2" borderId="7" xfId="0" applyFont="1" applyFill="1" applyBorder="1"/>
    <xf numFmtId="44" fontId="8" fillId="0" borderId="7" xfId="0" applyNumberFormat="1" applyFont="1" applyBorder="1"/>
    <xf numFmtId="166" fontId="3" fillId="0" borderId="7" xfId="0" applyNumberFormat="1" applyFont="1" applyBorder="1"/>
    <xf numFmtId="167" fontId="3" fillId="0" borderId="7" xfId="2" applyNumberFormat="1" applyFont="1" applyBorder="1"/>
    <xf numFmtId="10" fontId="5" fillId="0" borderId="7" xfId="2" applyNumberFormat="1" applyFont="1" applyBorder="1"/>
    <xf numFmtId="44" fontId="5" fillId="0" borderId="7" xfId="0" applyNumberFormat="1" applyFont="1" applyBorder="1"/>
    <xf numFmtId="0" fontId="5" fillId="0" borderId="7" xfId="0" applyFont="1" applyBorder="1"/>
    <xf numFmtId="166" fontId="5" fillId="0" borderId="7" xfId="0" applyNumberFormat="1" applyFont="1" applyBorder="1"/>
    <xf numFmtId="0" fontId="0" fillId="3" borderId="11" xfId="0" applyFill="1" applyBorder="1"/>
    <xf numFmtId="0" fontId="0" fillId="3" borderId="12" xfId="0" applyFill="1" applyBorder="1"/>
    <xf numFmtId="0" fontId="0" fillId="3" borderId="13" xfId="0"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3" fillId="3" borderId="10" xfId="0" applyFont="1" applyFill="1" applyBorder="1"/>
    <xf numFmtId="0" fontId="7" fillId="3" borderId="7" xfId="0" applyFont="1" applyFill="1" applyBorder="1"/>
    <xf numFmtId="0" fontId="9" fillId="3" borderId="7" xfId="0" applyFont="1" applyFill="1" applyBorder="1"/>
    <xf numFmtId="165" fontId="3" fillId="0" borderId="7" xfId="0" applyNumberFormat="1" applyFont="1" applyBorder="1"/>
    <xf numFmtId="4" fontId="3" fillId="0" borderId="7" xfId="0" applyNumberFormat="1" applyFont="1" applyBorder="1"/>
    <xf numFmtId="3" fontId="3" fillId="0" borderId="7" xfId="0" applyNumberFormat="1" applyFont="1" applyBorder="1"/>
  </cellXfs>
  <cellStyles count="3">
    <cellStyle name="Normal" xfId="0" builtinId="0"/>
    <cellStyle name="Procent" xfId="2" builtinId="5"/>
    <cellStyle name="Valuta" xfId="1" builtinId="4"/>
  </cellStyles>
  <dxfs count="8">
    <dxf>
      <font>
        <color rgb="FF0070C0"/>
      </font>
      <fill>
        <patternFill patternType="none">
          <bgColor auto="1"/>
        </patternFill>
      </fill>
    </dxf>
    <dxf>
      <font>
        <color rgb="FFFF0000"/>
      </font>
      <fill>
        <patternFill patternType="none">
          <bgColor auto="1"/>
        </patternFill>
      </fill>
    </dxf>
    <dxf>
      <font>
        <color rgb="FF0070C0"/>
      </font>
    </dxf>
    <dxf>
      <font>
        <color rgb="FFFF0000"/>
      </font>
      <fill>
        <patternFill patternType="none">
          <bgColor auto="1"/>
        </patternFill>
      </fill>
    </dxf>
    <dxf>
      <font>
        <color rgb="FF0070C0"/>
      </font>
      <fill>
        <patternFill patternType="none">
          <bgColor auto="1"/>
        </patternFill>
      </fill>
    </dxf>
    <dxf>
      <font>
        <color rgb="FFFF0000"/>
      </font>
      <fill>
        <patternFill patternType="none">
          <bgColor auto="1"/>
        </patternFill>
      </fill>
    </dxf>
    <dxf>
      <font>
        <b val="0"/>
        <i val="0"/>
      </font>
      <fill>
        <patternFill>
          <bgColor rgb="FF92D050"/>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ichStyles" Target="richData/richStyles.xml"/><Relationship Id="rId13" Type="http://schemas.openxmlformats.org/officeDocument/2006/relationships/customXml" Target="../customXml/item1.xml"/><Relationship Id="rId3" Type="http://schemas.openxmlformats.org/officeDocument/2006/relationships/styles" Target="styles.xml"/><Relationship Id="rId7" Type="http://schemas.microsoft.com/office/2017/06/relationships/rdRichValueStructure" Target="richData/rdrichvaluestructure.xml"/><Relationship Id="rId12"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06/relationships/rdRichValue" Target="richData/rdrichvalue.xml"/><Relationship Id="rId11" Type="http://schemas.microsoft.com/office/2017/06/relationships/rdRichValueTypes" Target="richData/rdRichValueTypes.xml"/><Relationship Id="rId5" Type="http://schemas.openxmlformats.org/officeDocument/2006/relationships/sheetMetadata" Target="metadata.xml"/><Relationship Id="rId10" Type="http://schemas.microsoft.com/office/2017/06/relationships/rdSupportingPropertyBag" Target="richData/rdsupportingpropertybag.xml"/><Relationship Id="rId4" Type="http://schemas.openxmlformats.org/officeDocument/2006/relationships/sharedStrings" Target="sharedStrings.xml"/><Relationship Id="rId9" Type="http://schemas.microsoft.com/office/2017/06/relationships/rdSupportingPropertyBagStructure" Target="richData/rdsupportingpropertybag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a-DK"/>
              <a:t>Købspris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pieChart>
        <c:varyColors val="1"/>
        <c:ser>
          <c:idx val="2"/>
          <c:order val="2"/>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48E-48E5-87BC-4E55BD466FA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48E-48E5-87BC-4E55BD466FA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48E-48E5-87BC-4E55BD466FA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48E-48E5-87BC-4E55BD466FA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48E-48E5-87BC-4E55BD466FA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multiLvlStrRef>
              <c:f>Overblik!$A$10:$B$14</c:f>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f>Overblik!$E$10:$E$14</c:f>
              <c:numCache>
                <c:formatCode>_("kr."* #,##0.00_);_("kr."* \(#,##0.00\);_("kr."* "-"??_);_(@_)</c:formatCode>
                <c:ptCount val="5"/>
                <c:pt idx="0">
                  <c:v>25920</c:v>
                </c:pt>
                <c:pt idx="1">
                  <c:v>24080</c:v>
                </c:pt>
                <c:pt idx="2">
                  <c:v>23940</c:v>
                </c:pt>
                <c:pt idx="3">
                  <c:v>24100</c:v>
                </c:pt>
                <c:pt idx="4">
                  <c:v>14860</c:v>
                </c:pt>
              </c:numCache>
            </c:numRef>
          </c:val>
          <c:extLst>
            <c:ext xmlns:c16="http://schemas.microsoft.com/office/drawing/2014/chart" uri="{C3380CC4-5D6E-409C-BE32-E72D297353CC}">
              <c16:uniqueId val="{00000002-77A5-4FDC-BC98-984C19A64761}"/>
            </c:ext>
          </c:extLst>
        </c:ser>
        <c:dLbls>
          <c:dLblPos val="ctr"/>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548E-48E5-87BC-4E55BD466FA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548E-48E5-87BC-4E55BD466FA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548E-48E5-87BC-4E55BD466FA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548E-48E5-87BC-4E55BD466FA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548E-48E5-87BC-4E55BD466FA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multiLvlStrRef>
                    <c:extLst>
                      <c:ex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c:ext uri="{02D57815-91ED-43cb-92C2-25804820EDAC}">
                        <c15:formulaRef>
                          <c15:sqref>Overblik!$C$10:$C$14</c15:sqref>
                        </c15:formulaRef>
                      </c:ext>
                    </c:extLst>
                    <c:numCache>
                      <c:formatCode>_("kr."* #,##0.00_);_("kr."* \(#,##0.00\);_("kr."* "-"??_);_(@_)</c:formatCode>
                      <c:ptCount val="5"/>
                      <c:pt idx="0">
                        <c:v>108</c:v>
                      </c:pt>
                      <c:pt idx="1">
                        <c:v>602</c:v>
                      </c:pt>
                      <c:pt idx="2">
                        <c:v>342</c:v>
                      </c:pt>
                      <c:pt idx="3">
                        <c:v>241</c:v>
                      </c:pt>
                      <c:pt idx="4">
                        <c:v>743</c:v>
                      </c:pt>
                    </c:numCache>
                  </c:numRef>
                </c:val>
                <c:extLst>
                  <c:ext xmlns:c16="http://schemas.microsoft.com/office/drawing/2014/chart" uri="{C3380CC4-5D6E-409C-BE32-E72D297353CC}">
                    <c16:uniqueId val="{00000000-77A5-4FDC-BC98-984C19A64761}"/>
                  </c:ext>
                </c:extLst>
              </c15:ser>
            </c15:filteredPieSeries>
            <c15:filteredPieSeries>
              <c15:ser>
                <c:idx val="1"/>
                <c:order val="1"/>
                <c:dPt>
                  <c:idx val="0"/>
                  <c:bubble3D val="0"/>
                  <c:spPr>
                    <a:solidFill>
                      <a:schemeClr val="accent1"/>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548E-48E5-87BC-4E55BD466FAC}"/>
                    </c:ext>
                  </c:extLst>
                </c:dPt>
                <c:dPt>
                  <c:idx val="1"/>
                  <c:bubble3D val="0"/>
                  <c:spPr>
                    <a:solidFill>
                      <a:schemeClr val="accent2"/>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548E-48E5-87BC-4E55BD466FAC}"/>
                    </c:ext>
                  </c:extLst>
                </c:dPt>
                <c:dPt>
                  <c:idx val="2"/>
                  <c:bubble3D val="0"/>
                  <c:spPr>
                    <a:solidFill>
                      <a:schemeClr val="accent3"/>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548E-48E5-87BC-4E55BD466FAC}"/>
                    </c:ext>
                  </c:extLst>
                </c:dPt>
                <c:dPt>
                  <c:idx val="3"/>
                  <c:bubble3D val="0"/>
                  <c:spPr>
                    <a:solidFill>
                      <a:schemeClr val="accent4"/>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B-548E-48E5-87BC-4E55BD466FAC}"/>
                    </c:ext>
                  </c:extLst>
                </c:dPt>
                <c:dPt>
                  <c:idx val="4"/>
                  <c:bubble3D val="0"/>
                  <c:spPr>
                    <a:solidFill>
                      <a:schemeClr val="accent5"/>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D-548E-48E5-87BC-4E55BD466FA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multiLvlStrRef>
                    <c:extLst xmlns:c15="http://schemas.microsoft.com/office/drawing/2012/chart">
                      <c:ext xmlns:c15="http://schemas.microsoft.com/office/drawing/2012/char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xmlns:c15="http://schemas.microsoft.com/office/drawing/2012/chart">
                      <c:ext xmlns:c15="http://schemas.microsoft.com/office/drawing/2012/chart" uri="{02D57815-91ED-43cb-92C2-25804820EDAC}">
                        <c15:formulaRef>
                          <c15:sqref>Overblik!$D$10:$D$14</c15:sqref>
                        </c15:formulaRef>
                      </c:ext>
                    </c:extLst>
                    <c:numCache>
                      <c:formatCode>General</c:formatCode>
                      <c:ptCount val="5"/>
                      <c:pt idx="0">
                        <c:v>240</c:v>
                      </c:pt>
                      <c:pt idx="1">
                        <c:v>40</c:v>
                      </c:pt>
                      <c:pt idx="2">
                        <c:v>70</c:v>
                      </c:pt>
                      <c:pt idx="3">
                        <c:v>100</c:v>
                      </c:pt>
                      <c:pt idx="4">
                        <c:v>20</c:v>
                      </c:pt>
                    </c:numCache>
                  </c:numRef>
                </c:val>
                <c:extLst xmlns:c15="http://schemas.microsoft.com/office/drawing/2012/chart">
                  <c:ext xmlns:c16="http://schemas.microsoft.com/office/drawing/2014/chart" uri="{C3380CC4-5D6E-409C-BE32-E72D297353CC}">
                    <c16:uniqueId val="{00000001-77A5-4FDC-BC98-984C19A64761}"/>
                  </c:ext>
                </c:extLst>
              </c15:ser>
            </c15:filteredPieSeries>
          </c:ext>
        </c:extLst>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a-DK"/>
              <a:t>Nuværende pris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a-DK"/>
        </a:p>
      </c:txPr>
    </c:title>
    <c:autoTitleDeleted val="0"/>
    <c:plotArea>
      <c:layout/>
      <c:pieChart>
        <c:varyColors val="1"/>
        <c:ser>
          <c:idx val="4"/>
          <c:order val="4"/>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BC9-4EAC-939C-D454B2C900D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BC9-4EAC-939C-D454B2C900D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BC9-4EAC-939C-D454B2C900D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BC9-4EAC-939C-D454B2C900DA}"/>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BC9-4EAC-939C-D454B2C900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multiLvlStrRef>
              <c:f>Overblik!$A$10:$B$14</c:f>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f>Overblik!$G$10:$G$14</c:f>
              <c:numCache>
                <c:formatCode>_-* #,##0.00\ [$kr.-406]_-;\-* #,##0.00\ [$kr.-406]_-;_-* "-"??\ [$kr.-406]_-;_-@_-</c:formatCode>
                <c:ptCount val="5"/>
                <c:pt idx="0">
                  <c:v>24540</c:v>
                </c:pt>
                <c:pt idx="1">
                  <c:v>37072</c:v>
                </c:pt>
                <c:pt idx="2">
                  <c:v>30492</c:v>
                </c:pt>
                <c:pt idx="3">
                  <c:v>20520</c:v>
                </c:pt>
                <c:pt idx="4">
                  <c:v>18700</c:v>
                </c:pt>
              </c:numCache>
            </c:numRef>
          </c:val>
          <c:extLst>
            <c:ext xmlns:c16="http://schemas.microsoft.com/office/drawing/2014/chart" uri="{C3380CC4-5D6E-409C-BE32-E72D297353CC}">
              <c16:uniqueId val="{00000004-2B5E-4FC3-BB75-3186B2E24981}"/>
            </c:ext>
          </c:extLst>
        </c:ser>
        <c:dLbls>
          <c:dLblPos val="ctr"/>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2BC9-4EAC-939C-D454B2C900D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2BC9-4EAC-939C-D454B2C900D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2BC9-4EAC-939C-D454B2C900D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2BC9-4EAC-939C-D454B2C900DA}"/>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2BC9-4EAC-939C-D454B2C900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multiLvlStrRef>
                    <c:extLst>
                      <c:ex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c:ext uri="{02D57815-91ED-43cb-92C2-25804820EDAC}">
                        <c15:formulaRef>
                          <c15:sqref>Overblik!$C$10:$C$14</c15:sqref>
                        </c15:formulaRef>
                      </c:ext>
                    </c:extLst>
                    <c:numCache>
                      <c:formatCode>_("kr."* #,##0.00_);_("kr."* \(#,##0.00\);_("kr."* "-"??_);_(@_)</c:formatCode>
                      <c:ptCount val="5"/>
                      <c:pt idx="0">
                        <c:v>108</c:v>
                      </c:pt>
                      <c:pt idx="1">
                        <c:v>602</c:v>
                      </c:pt>
                      <c:pt idx="2">
                        <c:v>342</c:v>
                      </c:pt>
                      <c:pt idx="3">
                        <c:v>241</c:v>
                      </c:pt>
                      <c:pt idx="4">
                        <c:v>743</c:v>
                      </c:pt>
                    </c:numCache>
                  </c:numRef>
                </c:val>
                <c:extLst>
                  <c:ext xmlns:c16="http://schemas.microsoft.com/office/drawing/2014/chart" uri="{C3380CC4-5D6E-409C-BE32-E72D297353CC}">
                    <c16:uniqueId val="{00000000-2B5E-4FC3-BB75-3186B2E24981}"/>
                  </c:ext>
                </c:extLst>
              </c15:ser>
            </c15:filteredPieSeries>
            <c15:filteredPieSeries>
              <c15:ser>
                <c:idx val="1"/>
                <c:order val="1"/>
                <c:dPt>
                  <c:idx val="0"/>
                  <c:bubble3D val="0"/>
                  <c:spPr>
                    <a:solidFill>
                      <a:schemeClr val="accent1"/>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2BC9-4EAC-939C-D454B2C900DA}"/>
                    </c:ext>
                  </c:extLst>
                </c:dPt>
                <c:dPt>
                  <c:idx val="1"/>
                  <c:bubble3D val="0"/>
                  <c:spPr>
                    <a:solidFill>
                      <a:schemeClr val="accent2"/>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2BC9-4EAC-939C-D454B2C900DA}"/>
                    </c:ext>
                  </c:extLst>
                </c:dPt>
                <c:dPt>
                  <c:idx val="2"/>
                  <c:bubble3D val="0"/>
                  <c:spPr>
                    <a:solidFill>
                      <a:schemeClr val="accent3"/>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2BC9-4EAC-939C-D454B2C900DA}"/>
                    </c:ext>
                  </c:extLst>
                </c:dPt>
                <c:dPt>
                  <c:idx val="3"/>
                  <c:bubble3D val="0"/>
                  <c:spPr>
                    <a:solidFill>
                      <a:schemeClr val="accent4"/>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B-2BC9-4EAC-939C-D454B2C900DA}"/>
                    </c:ext>
                  </c:extLst>
                </c:dPt>
                <c:dPt>
                  <c:idx val="4"/>
                  <c:bubble3D val="0"/>
                  <c:spPr>
                    <a:solidFill>
                      <a:schemeClr val="accent5"/>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D-2BC9-4EAC-939C-D454B2C900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multiLvlStrRef>
                    <c:extLst xmlns:c15="http://schemas.microsoft.com/office/drawing/2012/chart">
                      <c:ext xmlns:c15="http://schemas.microsoft.com/office/drawing/2012/char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xmlns:c15="http://schemas.microsoft.com/office/drawing/2012/chart">
                      <c:ext xmlns:c15="http://schemas.microsoft.com/office/drawing/2012/chart" uri="{02D57815-91ED-43cb-92C2-25804820EDAC}">
                        <c15:formulaRef>
                          <c15:sqref>Overblik!$D$10:$D$14</c15:sqref>
                        </c15:formulaRef>
                      </c:ext>
                    </c:extLst>
                    <c:numCache>
                      <c:formatCode>General</c:formatCode>
                      <c:ptCount val="5"/>
                      <c:pt idx="0">
                        <c:v>240</c:v>
                      </c:pt>
                      <c:pt idx="1">
                        <c:v>40</c:v>
                      </c:pt>
                      <c:pt idx="2">
                        <c:v>70</c:v>
                      </c:pt>
                      <c:pt idx="3">
                        <c:v>100</c:v>
                      </c:pt>
                      <c:pt idx="4">
                        <c:v>20</c:v>
                      </c:pt>
                    </c:numCache>
                  </c:numRef>
                </c:val>
                <c:extLst xmlns:c15="http://schemas.microsoft.com/office/drawing/2012/chart">
                  <c:ext xmlns:c16="http://schemas.microsoft.com/office/drawing/2014/chart" uri="{C3380CC4-5D6E-409C-BE32-E72D297353CC}">
                    <c16:uniqueId val="{00000001-2B5E-4FC3-BB75-3186B2E24981}"/>
                  </c:ext>
                </c:extLst>
              </c15:ser>
            </c15:filteredPieSeries>
            <c15:filteredPieSeries>
              <c15:ser>
                <c:idx val="2"/>
                <c:order val="2"/>
                <c:dPt>
                  <c:idx val="0"/>
                  <c:bubble3D val="0"/>
                  <c:spPr>
                    <a:solidFill>
                      <a:schemeClr val="accent1"/>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F-2BC9-4EAC-939C-D454B2C900DA}"/>
                    </c:ext>
                  </c:extLst>
                </c:dPt>
                <c:dPt>
                  <c:idx val="1"/>
                  <c:bubble3D val="0"/>
                  <c:spPr>
                    <a:solidFill>
                      <a:schemeClr val="accent2"/>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1-2BC9-4EAC-939C-D454B2C900DA}"/>
                    </c:ext>
                  </c:extLst>
                </c:dPt>
                <c:dPt>
                  <c:idx val="2"/>
                  <c:bubble3D val="0"/>
                  <c:spPr>
                    <a:solidFill>
                      <a:schemeClr val="accent3"/>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3-2BC9-4EAC-939C-D454B2C900DA}"/>
                    </c:ext>
                  </c:extLst>
                </c:dPt>
                <c:dPt>
                  <c:idx val="3"/>
                  <c:bubble3D val="0"/>
                  <c:spPr>
                    <a:solidFill>
                      <a:schemeClr val="accent4"/>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2BC9-4EAC-939C-D454B2C900DA}"/>
                    </c:ext>
                  </c:extLst>
                </c:dPt>
                <c:dPt>
                  <c:idx val="4"/>
                  <c:bubble3D val="0"/>
                  <c:spPr>
                    <a:solidFill>
                      <a:schemeClr val="accent5"/>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2BC9-4EAC-939C-D454B2C900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multiLvlStrRef>
                    <c:extLst xmlns:c15="http://schemas.microsoft.com/office/drawing/2012/chart">
                      <c:ext xmlns:c15="http://schemas.microsoft.com/office/drawing/2012/char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xmlns:c15="http://schemas.microsoft.com/office/drawing/2012/chart">
                      <c:ext xmlns:c15="http://schemas.microsoft.com/office/drawing/2012/chart" uri="{02D57815-91ED-43cb-92C2-25804820EDAC}">
                        <c15:formulaRef>
                          <c15:sqref>Overblik!$E$10:$E$14</c15:sqref>
                        </c15:formulaRef>
                      </c:ext>
                    </c:extLst>
                    <c:numCache>
                      <c:formatCode>_("kr."* #,##0.00_);_("kr."* \(#,##0.00\);_("kr."* "-"??_);_(@_)</c:formatCode>
                      <c:ptCount val="5"/>
                      <c:pt idx="0">
                        <c:v>25920</c:v>
                      </c:pt>
                      <c:pt idx="1">
                        <c:v>24080</c:v>
                      </c:pt>
                      <c:pt idx="2">
                        <c:v>23940</c:v>
                      </c:pt>
                      <c:pt idx="3">
                        <c:v>24100</c:v>
                      </c:pt>
                      <c:pt idx="4">
                        <c:v>14860</c:v>
                      </c:pt>
                    </c:numCache>
                  </c:numRef>
                </c:val>
                <c:extLst xmlns:c15="http://schemas.microsoft.com/office/drawing/2012/chart">
                  <c:ext xmlns:c16="http://schemas.microsoft.com/office/drawing/2014/chart" uri="{C3380CC4-5D6E-409C-BE32-E72D297353CC}">
                    <c16:uniqueId val="{00000002-2B5E-4FC3-BB75-3186B2E24981}"/>
                  </c:ext>
                </c:extLst>
              </c15:ser>
            </c15:filteredPieSeries>
            <c15:filteredPieSeries>
              <c15:ser>
                <c:idx val="3"/>
                <c:order val="3"/>
                <c:dPt>
                  <c:idx val="0"/>
                  <c:bubble3D val="0"/>
                  <c:spPr>
                    <a:solidFill>
                      <a:schemeClr val="accent1"/>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2BC9-4EAC-939C-D454B2C900DA}"/>
                    </c:ext>
                  </c:extLst>
                </c:dPt>
                <c:dPt>
                  <c:idx val="1"/>
                  <c:bubble3D val="0"/>
                  <c:spPr>
                    <a:solidFill>
                      <a:schemeClr val="accent2"/>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2BC9-4EAC-939C-D454B2C900DA}"/>
                    </c:ext>
                  </c:extLst>
                </c:dPt>
                <c:dPt>
                  <c:idx val="2"/>
                  <c:bubble3D val="0"/>
                  <c:spPr>
                    <a:solidFill>
                      <a:schemeClr val="accent3"/>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2BC9-4EAC-939C-D454B2C900DA}"/>
                    </c:ext>
                  </c:extLst>
                </c:dPt>
                <c:dPt>
                  <c:idx val="3"/>
                  <c:bubble3D val="0"/>
                  <c:spPr>
                    <a:solidFill>
                      <a:schemeClr val="accent4"/>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2BC9-4EAC-939C-D454B2C900DA}"/>
                    </c:ext>
                  </c:extLst>
                </c:dPt>
                <c:dPt>
                  <c:idx val="4"/>
                  <c:bubble3D val="0"/>
                  <c:spPr>
                    <a:solidFill>
                      <a:schemeClr val="accent5"/>
                    </a:solidFill>
                    <a:ln>
                      <a:noFill/>
                    </a:ln>
                    <a:effectLst>
                      <a:outerShdw blurRad="2540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2BC9-4EAC-939C-D454B2C900D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5="http://schemas.microsoft.com/office/drawing/2012/chart">
                    <c:ext xmlns:c15="http://schemas.microsoft.com/office/drawing/2012/chart" uri="{CE6537A1-D6FC-4f65-9D91-7224C49458BB}"/>
                  </c:extLst>
                </c:dLbls>
                <c:cat>
                  <c:multiLvlStrRef>
                    <c:extLst xmlns:c15="http://schemas.microsoft.com/office/drawing/2012/chart">
                      <c:ext xmlns:c15="http://schemas.microsoft.com/office/drawing/2012/chart" uri="{02D57815-91ED-43cb-92C2-25804820EDAC}">
                        <c15:formulaRef>
                          <c15:sqref>Overblik!$A$10:$B$14</c15:sqref>
                        </c15:formulaRef>
                      </c:ext>
                    </c:extLst>
                    <c:multiLvlStrCache>
                      <c:ptCount val="5"/>
                      <c:lvl>
                        <c:pt idx="0">
                          <c:v>DKK</c:v>
                        </c:pt>
                        <c:pt idx="1">
                          <c:v>DKK</c:v>
                        </c:pt>
                        <c:pt idx="2">
                          <c:v>DKK</c:v>
                        </c:pt>
                        <c:pt idx="3">
                          <c:v>DKK</c:v>
                        </c:pt>
                        <c:pt idx="4">
                          <c:v>DKK</c:v>
                        </c:pt>
                      </c:lvl>
                      <c:lvl>
                        <c:pt idx="0">
                          <c:v>Danske Bank A/S (XCSE:DANSKE)</c:v>
                        </c:pt>
                        <c:pt idx="1">
                          <c:v>Vestas Wind Systems A/S (XCSE:VWS)</c:v>
                        </c:pt>
                        <c:pt idx="2">
                          <c:v>GN Store Nord A/S (XCSE:GN)</c:v>
                        </c:pt>
                        <c:pt idx="3">
                          <c:v>Bavarian Nordic A/S (XCSE:BAVA)</c:v>
                        </c:pt>
                        <c:pt idx="4">
                          <c:v>DSV Panalpina A/S (XCSE:DSV)</c:v>
                        </c:pt>
                      </c:lvl>
                    </c:multiLvlStrCache>
                  </c:multiLvlStrRef>
                </c:cat>
                <c:val>
                  <c:numRef>
                    <c:extLst xmlns:c15="http://schemas.microsoft.com/office/drawing/2012/chart">
                      <c:ext xmlns:c15="http://schemas.microsoft.com/office/drawing/2012/chart" uri="{02D57815-91ED-43cb-92C2-25804820EDAC}">
                        <c15:formulaRef>
                          <c15:sqref>Overblik!$F$10:$F$14</c15:sqref>
                        </c15:formulaRef>
                      </c:ext>
                    </c:extLst>
                    <c:numCache>
                      <c:formatCode>_-* #,##0.00\ [$kr.-406]_-;\-* #,##0.00\ [$kr.-406]_-;_-* "-"??\ [$kr.-406]_-;_-@_-</c:formatCode>
                      <c:ptCount val="5"/>
                      <c:pt idx="0">
                        <c:v>102.25</c:v>
                      </c:pt>
                      <c:pt idx="1">
                        <c:v>926.8</c:v>
                      </c:pt>
                      <c:pt idx="2">
                        <c:v>435.6</c:v>
                      </c:pt>
                      <c:pt idx="3">
                        <c:v>205.2</c:v>
                      </c:pt>
                      <c:pt idx="4">
                        <c:v>935</c:v>
                      </c:pt>
                    </c:numCache>
                  </c:numRef>
                </c:val>
                <c:extLst xmlns:c15="http://schemas.microsoft.com/office/drawing/2012/chart">
                  <c:ext xmlns:c16="http://schemas.microsoft.com/office/drawing/2014/chart" uri="{C3380CC4-5D6E-409C-BE32-E72D297353CC}">
                    <c16:uniqueId val="{00000003-2B5E-4FC3-BB75-3186B2E24981}"/>
                  </c:ext>
                </c:extLst>
              </c15:ser>
            </c15:filteredPieSeries>
          </c:ext>
        </c:extLst>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58964</xdr:colOff>
      <xdr:row>16</xdr:row>
      <xdr:rowOff>120648</xdr:rowOff>
    </xdr:from>
    <xdr:to>
      <xdr:col>3</xdr:col>
      <xdr:colOff>299356</xdr:colOff>
      <xdr:row>35</xdr:row>
      <xdr:rowOff>172356</xdr:rowOff>
    </xdr:to>
    <xdr:graphicFrame macro="">
      <xdr:nvGraphicFramePr>
        <xdr:cNvPr id="3" name="Diagram 2">
          <a:extLst>
            <a:ext uri="{FF2B5EF4-FFF2-40B4-BE49-F238E27FC236}">
              <a16:creationId xmlns:a16="http://schemas.microsoft.com/office/drawing/2014/main" id="{C0C27A50-8566-4BB7-8ABC-F346AFA00B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725714</xdr:colOff>
      <xdr:row>16</xdr:row>
      <xdr:rowOff>90713</xdr:rowOff>
    </xdr:from>
    <xdr:to>
      <xdr:col>9</xdr:col>
      <xdr:colOff>935870</xdr:colOff>
      <xdr:row>36</xdr:row>
      <xdr:rowOff>54428</xdr:rowOff>
    </xdr:to>
    <xdr:graphicFrame macro="">
      <xdr:nvGraphicFramePr>
        <xdr:cNvPr id="4" name="Diagram 3">
          <a:extLst>
            <a:ext uri="{FF2B5EF4-FFF2-40B4-BE49-F238E27FC236}">
              <a16:creationId xmlns:a16="http://schemas.microsoft.com/office/drawing/2014/main" id="{B185A201-11BD-4537-8EE2-9327ADBB24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Flags>
  </global>
  <types>
    <type name="_imageurl">
      <keyFlags>
        <key name="Attribution Size">
          <flag name="ShowInAutoComplete" value="0"/>
        </key>
      </keyFlags>
    </type>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Flags>
    </type>
  </types>
</rvTypesInfo>
</file>

<file path=xl/richData/rdrichvalue.xml><?xml version="1.0" encoding="utf-8"?>
<rvData xmlns="http://schemas.microsoft.com/office/spreadsheetml/2017/richdata" count="19">
  <rv s="0">
    <v>https://www.bing.com/financeapi/forcetrigger?t=adzcrw&amp;q=XCSE%3aDANSKE&amp;form=skydnc</v>
    <v>Learn more on Bing</v>
  </rv>
  <rv s="1">
    <v>en-US</v>
    <v>adzcrw</v>
    <v>268435456</v>
    <v>268435457</v>
    <v>1</v>
    <v>Powered by Refinitiv</v>
    <v>0</v>
    <v>Danske Bank A/S (XCSE:DANSKE)</v>
    <v>2</v>
    <v>3</v>
    <v>Finance</v>
    <v>4</v>
    <v>134.9</v>
    <v>68.040000000000006</v>
    <v>1.0168999999999999</v>
    <v>1.05</v>
    <v>1.0375000000000001E-2</v>
    <v>DKK</v>
    <v>Danske Bank A/S is engaged in providing payment services, trading in securities and other instruments, depositing of surplus liquidity and provision of short- and long-term financing. Its segments include Personal Banking, Business Banking, Corporates &amp; Institutions, Wealth Management, Northern Ireland, Non-core and Other Activities. The Personal Banking segment provides personal advice that addresses its customers' individual needs. The Business Banking segment offers solutions within financing, investing, cash management and risk management. The Corporates &amp; Institutions segment provides strategic advice, financial solutions and products. The Wealth Management segment offers a range of products and services within pension savings and wealth and asset management. The Northern Ireland segment serves personal and business customers. The Non-core segment consists of loans to customers in Ireland. The Bank's Other Activities include its treasury and support functions.</v>
    <v>22191</v>
    <v>Nasdaq Copenhagen</v>
    <v>XCSE</v>
    <v>XCSE</v>
    <v>Holmens Kanal 2 - 12, KOEBENHAVN K, DENMARK-NA, 1092 DK</v>
    <v>102.25</v>
    <v>Banking Services</v>
    <v>Stock</v>
    <v>44062.638888888891</v>
    <v>0</v>
    <v>100.65</v>
    <v>87253090000</v>
    <v>Danske Bank A/S</v>
    <v>Danske Bank A/S</v>
    <v>101.2</v>
    <v>10.26</v>
    <v>101.2</v>
    <v>102.25</v>
    <v>862184600</v>
    <v>DANSKE</v>
    <v>Danske Bank A/S (XCSE:DANSKE)</v>
    <v>1518069</v>
    <v>1987</v>
  </rv>
  <rv s="2">
    <v>1</v>
  </rv>
  <rv s="0">
    <v>http://en.wikipedia.org/wiki/Public_domain</v>
    <v>Public domain</v>
  </rv>
  <rv s="0">
    <v>http://en.wikipedia.org/wiki/Vestas</v>
    <v>Wikipedia</v>
  </rv>
  <rv s="3">
    <v>3</v>
    <v>4</v>
  </rv>
  <rv s="4">
    <v>https://www.bing.com/th?id=AMMS_605c1766821d9a9de8474ac1c1edd95e&amp;qlt=95</v>
    <v>5</v>
    <v>https://www.bing.com/images/search?form=xlimg&amp;q=vestas</v>
    <v>Image of Vestas Wind Systems A/S</v>
  </rv>
  <rv s="0">
    <v>https://www.bing.com/financeapi/forcetrigger?t=adzmtc&amp;q=XCSE%3aVWS&amp;form=skydnc</v>
    <v>Learn more on Bing</v>
  </rv>
  <rv s="5">
    <v>en-US</v>
    <v>adzmtc</v>
    <v>268435456</v>
    <v>268435457</v>
    <v>1</v>
    <v>Powered by Refinitiv</v>
    <v>5</v>
    <v>Vestas Wind Systems A/S (XCSE:VWS)</v>
    <v>7</v>
    <v>8</v>
    <v>Finance</v>
    <v>4</v>
    <v>1.3744000000000001</v>
    <v>0.8</v>
    <v>8.6389999999999991E-4</v>
    <v>DKK</v>
    <v>Vestas Wind Systems A/S is a Denmark-based company active within the wind power industry. The Company operates through two segments, Project and Service. The Project segment is responsible for sale of wind power plants and wind turbines, among others. The Service segment contains provision of services related to the Company's offer, as well as sale of spare parts and other activities. Vestas Wind System's product line comprises 2 Megawatt (MW) and 3MW energy capture platforms equipped with ice, smoke and shadow detection systems. Its services range consists of data-driven consultancy services, fleet optimization, blade maintenance and inspection, power generator repairs and gearbox exchange, among others.</v>
    <v>25865</v>
    <v>Nasdaq Copenhagen</v>
    <v>XCSE</v>
    <v>XCSE</v>
    <v>Hedeager 42, Aarhus N, AARHUS, DENMARK-NA, 8200 DK</v>
    <v>935.4</v>
    <v>6</v>
    <v>Renewable Energy</v>
    <v>Stock</v>
    <v>44062.638888888891</v>
    <v>7</v>
    <v>923.8</v>
    <v>182309900000</v>
    <v>Vestas Wind Systems A/S</v>
    <v>Vestas Wind Systems A/S</v>
    <v>926</v>
    <v>48.35</v>
    <v>926</v>
    <v>926.8</v>
    <v>196924100</v>
    <v>VWS</v>
    <v>Vestas Wind Systems A/S (XCSE:VWS)</v>
    <v>429480</v>
    <v>1986</v>
  </rv>
  <rv s="2">
    <v>8</v>
  </rv>
  <rv s="0">
    <v>https://www.bing.com/financeapi/forcetrigger?t=adzetc&amp;q=XCSE%3aGN&amp;form=skydnc</v>
    <v>Learn more on Bing</v>
  </rv>
  <rv s="6">
    <v>en-US</v>
    <v>adzetc</v>
    <v>268435456</v>
    <v>268435457</v>
    <v>1</v>
    <v>Powered by Refinitiv</v>
    <v>9</v>
    <v>GN Store Nord A/S (XCSE:GN)</v>
    <v>2</v>
    <v>10</v>
    <v>Finance</v>
    <v>4</v>
    <v>440.4</v>
    <v>217.5</v>
    <v>0.92949999999999999</v>
    <v>25.5</v>
    <v>6.2179999999999999E-2</v>
    <v>DKK</v>
    <v>GN Store Nord A/S is engaged in offering audio solutions. The Company is focused on human auditory system, sound and speech, wireless technologies, and software development linking insight and knowledge from both the hearing aid and the headset industries. The Company's segments include GN Hearing, GN Audio and Other GN. The GN Audio segment is engaged in selling hands free communications solutions in the form of headsets for mobile phones and traditional phones. The GN Hearing segment operates within the hearing instrument industry, primarily producing and selling hearing instruments and related products. Its GN Hearing is a wholesale manufacturer. It offers a portfolio of medical, professional and consumer audio solutions, and offers brands in the medical technology, hearables and audio fields. Its audio solutions are marketed by its brands ReSound and Jabra. It provides products and solutions to users in over 90 countries across the world.</v>
    <v>6400</v>
    <v>Nasdaq Copenhagen</v>
    <v>XCSE</v>
    <v>XCSE</v>
    <v>Lautrupbjerg 7, BALLERUP, DENMARK-NA, 2750 DK</v>
    <v>441.8</v>
    <v>Healthcare Equipment &amp; Supplies</v>
    <v>Stock</v>
    <v>44062.638888888891</v>
    <v>10</v>
    <v>396.5</v>
    <v>58344150000</v>
    <v>GN Store Nord A/S</v>
    <v>GN Store Nord A/S</v>
    <v>410.2</v>
    <v>41.14</v>
    <v>410.1</v>
    <v>435.6</v>
    <v>142268100</v>
    <v>GN</v>
    <v>GN Store Nord A/S (XCSE:GN)</v>
    <v>815252</v>
  </rv>
  <rv s="2">
    <v>11</v>
  </rv>
  <rv s="0">
    <v>https://www.bing.com/financeapi/forcetrigger?t=adzb8m&amp;q=XCSE%3aBAVA&amp;form=skydnc</v>
    <v>Learn more on Bing</v>
  </rv>
  <rv s="1">
    <v>en-US</v>
    <v>adzb8m</v>
    <v>268435456</v>
    <v>268435457</v>
    <v>1</v>
    <v>Powered by Refinitiv</v>
    <v>0</v>
    <v>Bavarian Nordic A/S (XCSE:BAVA)</v>
    <v>2</v>
    <v>3</v>
    <v>Finance</v>
    <v>4</v>
    <v>267.2</v>
    <v>103.4</v>
    <v>2.3180000000000001</v>
    <v>-2.8</v>
    <v>-1.3462E-2</v>
    <v>DKK</v>
    <v>Bavarian Nordic A/S is a Denmark-based biotechnology company engaged in the development, production and marketing of vaccines for the treatment of cancer and infectious diseases. The Company’s drug pipeline comprises two areas: Cancer Immunotherapy and Infectious Disease. The Cancer Immunotherapy pipeline is focused on: prostate cancer, including PROSTVAC and Modified Vaccinia Ankara-Bavarian Nordic (MVA-BN) PRO; breast cancer, providing CV-301 breast and MVA-BN HER2 vaccines; and colorectal cancer, offering CV-301 colon. The Infectious Disease pipeline produces vaccines for a range of illnesses, such as smallpox, anthrax, filoviruses, foot-and-mouth diseases and respiratory syncytial virus. The Company is a parent of Bavarian Nordic GmbH, BN Infectious Diseases A/S, and Bavarian Nordic Inc, among others.</v>
    <v>552</v>
    <v>Nasdaq Copenhagen</v>
    <v>XCSE</v>
    <v>XCSE</v>
    <v>Hejreskovvej 10A, KVISTGAARD, DENMARK-NA, 3490 DK</v>
    <v>210</v>
    <v>Pharmaceuticals</v>
    <v>Stock</v>
    <v>44062.638888888891</v>
    <v>13</v>
    <v>203</v>
    <v>12157620000</v>
    <v>Bavarian Nordic A/S</v>
    <v>Bavarian Nordic A/S</v>
    <v>209.4</v>
    <v>32.08</v>
    <v>208</v>
    <v>205.2</v>
    <v>58450110</v>
    <v>BAVA</v>
    <v>Bavarian Nordic A/S (XCSE:BAVA)</v>
    <v>351863</v>
    <v>1992</v>
  </rv>
  <rv s="2">
    <v>14</v>
  </rv>
  <rv s="0">
    <v>https://www.bing.com/financeapi/forcetrigger?t=adzda2&amp;q=XCSE%3aDSV&amp;form=skydnc</v>
    <v>Learn more on Bing</v>
  </rv>
  <rv s="1">
    <v>en-US</v>
    <v>adzda2</v>
    <v>268435456</v>
    <v>268435457</v>
    <v>1</v>
    <v>Powered by Refinitiv</v>
    <v>0</v>
    <v>DSV Panalpina A/S (XCSE:DSV)</v>
    <v>2</v>
    <v>3</v>
    <v>Finance</v>
    <v>4</v>
    <v>947</v>
    <v>424</v>
    <v>1.0462</v>
    <v>5</v>
    <v>5.3759999999999997E-3</v>
    <v>DKK</v>
    <v>DSV Panalpina A/S, formerly DSV A/S, is a Denmark-based company engaged in the provision of transport and logistics services. The Company’s operations are divided into three business areas. The Air and Sea business area specializes in the handling of air and sea freight to destinations around the world. The Road business area offers transportation of full, part and group loads by road across Europe, the United States and South Africa. The Solutions business area specializes in logistics solutions across the entire supply chain, from design through freight management, customs clearance, warehousing and distribution to information management and e-business support. The Company is active in more than 75 countries in Europe, the Middle Ease, the Americas, Asia, Africa, Australia and the Pacific, and operates through numerous subsidiaries.</v>
    <v>53399</v>
    <v>Nasdaq Copenhagen</v>
    <v>XCSE</v>
    <v>XCSE</v>
    <v>Hovedgaden 630, HEDEHUSENE, DENMARK-NA, 2640 DK</v>
    <v>939.2</v>
    <v>Freight &amp; Logistics Services</v>
    <v>Stock</v>
    <v>44062.638888888891</v>
    <v>16</v>
    <v>931.2</v>
    <v>213900000000</v>
    <v>DSV Panalpina A/S</v>
    <v>DSV Panalpina A/S</v>
    <v>932.2</v>
    <v>62.26</v>
    <v>930</v>
    <v>935</v>
    <v>230000000</v>
    <v>DSV</v>
    <v>DSV Panalpina A/S (XCSE:DSV)</v>
    <v>210787</v>
    <v>1976</v>
  </rv>
  <rv s="2">
    <v>17</v>
  </rv>
</rvData>
</file>

<file path=xl/richData/rdrichvaluestructure.xml><?xml version="1.0" encoding="utf-8"?>
<rvStructures xmlns="http://schemas.microsoft.com/office/spreadsheetml/2017/richdata" count="7">
  <s t="_hyperlink">
    <k n="Address" t="s"/>
    <k n="Text" t="s"/>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ndustry" t="s"/>
    <k n="Instrument type" t="s"/>
    <k n="Last trade time"/>
    <k n="LearnMoreOnLink" t="r"/>
    <k n="Low"/>
    <k n="Market cap"/>
    <k n="Name" t="s"/>
    <k n="Official name" t="s"/>
    <k n="Open"/>
    <k n="P/E"/>
    <k n="Previous close"/>
    <k n="Price"/>
    <k n="Shares outstanding"/>
    <k n="Ticker symbol" t="s"/>
    <k n="UniqueName" t="s"/>
    <k n="Volume"/>
    <k n="Year incorporated"/>
  </s>
  <s t="_linkedentity">
    <k n="%cvi" t="r"/>
  </s>
  <s t="_sourceattribution">
    <k n="License" t="r"/>
    <k n="Source" t="r"/>
  </s>
  <s t="_imageurl">
    <k n="Address" t="s"/>
    <k n="Attribution" t="r"/>
    <k n="More Images Address" t="s"/>
    <k n="Text" t="s"/>
  </s>
  <s t="_linkedentitycore">
    <k n="%EntityCulture" t="s"/>
    <k n="%EntityId" t="s"/>
    <k n="%EntityServiceId"/>
    <k n="%EntitySubDomainId"/>
    <k n="%IsRefreshable" t="b"/>
    <k n="%ProviderInfo" t="s"/>
    <k n="_Display" t="spb"/>
    <k n="_DisplayString" t="s"/>
    <k n="_Flags" t="spb"/>
    <k n="_Format" t="spb"/>
    <k n="_Icon" t="s"/>
    <k n="_SubLabel" t="spb"/>
    <k n="Beta"/>
    <k n="Change"/>
    <k n="Change (%)"/>
    <k n="Currency" t="s"/>
    <k n="Description" t="s"/>
    <k n="Employees"/>
    <k n="Exchange" t="s"/>
    <k n="Exchange abbreviation" t="s"/>
    <k n="ExchangeID" t="s"/>
    <k n="Headquarters" t="s"/>
    <k n="High"/>
    <k n="Image" t="r"/>
    <k n="Industry" t="s"/>
    <k n="Instrument type" t="s"/>
    <k n="Last trade time"/>
    <k n="LearnMoreOnLink" t="r"/>
    <k n="Low"/>
    <k n="Market cap"/>
    <k n="Name" t="s"/>
    <k n="Official name" t="s"/>
    <k n="Open"/>
    <k n="P/E"/>
    <k n="Previous close"/>
    <k n="Price"/>
    <k n="Shares outstanding"/>
    <k n="Ticker symbol" t="s"/>
    <k n="UniqueName" t="s"/>
    <k n="Volume"/>
    <k n="Year incorporated"/>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ndustry" t="s"/>
    <k n="Instrument type" t="s"/>
    <k n="Last trade time"/>
    <k n="LearnMoreOnLink" t="r"/>
    <k n="Low"/>
    <k n="Market cap"/>
    <k n="Name" t="s"/>
    <k n="Official name" t="s"/>
    <k n="Open"/>
    <k n="P/E"/>
    <k n="Previous close"/>
    <k n="Price"/>
    <k n="Shares outstanding"/>
    <k n="Ticker symbol" t="s"/>
    <k n="UniqueName" t="s"/>
    <k n="Volume"/>
  </s>
</rvStructures>
</file>

<file path=xl/richData/rdsupportingpropertybag.xml><?xml version="1.0" encoding="utf-8"?>
<supportingPropertyBags xmlns="http://schemas.microsoft.com/office/spreadsheetml/2017/richdata2">
  <spbArrays count="3">
    <a count="42">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Market cap</v>
      <v t="s">Beta</v>
      <v t="s">P/E</v>
      <v t="s">Shares outstanding</v>
      <v t="s">Description</v>
      <v t="s">Employees</v>
      <v t="s">Headquarters</v>
      <v t="s">Industry</v>
      <v t="s">Instrument type</v>
      <v t="s">Year incorporated</v>
      <v t="s">_Flags</v>
      <v t="s">UniqueName</v>
      <v t="s">_DisplayString</v>
      <v t="s">LearnMoreOnLink</v>
      <v t="s">ExchangeID</v>
      <v t="s">%ProviderInfo</v>
      <v t="s">_Display</v>
    </a>
    <a count="41">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Volume</v>
      <v t="s">Market cap</v>
      <v t="s">Beta</v>
      <v t="s">P/E</v>
      <v t="s">Shares outstanding</v>
      <v t="s">Description</v>
      <v t="s">Employees</v>
      <v t="s">Headquarters</v>
      <v t="s">Industry</v>
      <v t="s">Instrument type</v>
      <v t="s">Year incorporated</v>
      <v t="s">_Flags</v>
      <v t="s">UniqueName</v>
      <v t="s">_DisplayString</v>
      <v t="s">LearnMoreOnLink</v>
      <v t="s">Image</v>
      <v t="s">ExchangeID</v>
      <v t="s">%ProviderInfo</v>
      <v t="s">_Display</v>
    </a>
    <a count="41">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Market cap</v>
      <v t="s">Beta</v>
      <v t="s">P/E</v>
      <v t="s">Shares outstanding</v>
      <v t="s">Description</v>
      <v t="s">Employees</v>
      <v t="s">Headquarters</v>
      <v t="s">Industry</v>
      <v t="s">Instrument type</v>
      <v t="s">_Flags</v>
      <v t="s">UniqueName</v>
      <v t="s">_DisplayString</v>
      <v t="s">LearnMoreOnLink</v>
      <v t="s">ExchangeID</v>
      <v t="s">%ProviderInfo</v>
      <v t="s">_Display</v>
    </a>
  </spbArrays>
  <spbData count="11">
    <spb s="0">
      <v>0</v>
    </spb>
    <spb s="1">
      <v>0</v>
      <v>0</v>
      <v>0</v>
    </spb>
    <spb s="2">
      <v>1</v>
      <v>1</v>
      <v>1</v>
    </spb>
    <spb s="3">
      <v>1</v>
      <v>2</v>
      <v>2</v>
      <v>1</v>
      <v>3</v>
      <v>1</v>
      <v>1</v>
      <v>1</v>
      <v>4</v>
      <v>4</v>
      <v>5</v>
      <v>6</v>
      <v>1</v>
      <v>1</v>
      <v>1</v>
      <v>7</v>
      <v>8</v>
      <v>9</v>
      <v>10</v>
      <v>9</v>
      <v>4</v>
    </spb>
    <spb s="4">
      <v>Delayed 15 minutes</v>
      <v>from previous close</v>
      <v>from previous close</v>
      <v>Source: Nasdaq Nordic</v>
      <v>GMT</v>
    </spb>
    <spb s="0">
      <v>1</v>
    </spb>
    <spb s="5">
      <v>0</v>
      <v>0</v>
    </spb>
    <spb s="6">
      <v>6</v>
      <v>1</v>
      <v>1</v>
      <v>1</v>
    </spb>
    <spb s="7">
      <v>1</v>
      <v>2</v>
      <v>2</v>
      <v>1</v>
      <v>3</v>
      <v>1</v>
      <v>11</v>
      <v>1</v>
      <v>1</v>
      <v>4</v>
      <v>4</v>
      <v>5</v>
      <v>12</v>
      <v>1</v>
      <v>7</v>
      <v>8</v>
      <v>9</v>
      <v>10</v>
      <v>9</v>
      <v>4</v>
    </spb>
    <spb s="0">
      <v>2</v>
    </spb>
    <spb s="8">
      <v>1</v>
      <v>2</v>
      <v>2</v>
      <v>1</v>
      <v>3</v>
      <v>1</v>
      <v>1</v>
      <v>1</v>
      <v>4</v>
      <v>4</v>
      <v>5</v>
      <v>6</v>
      <v>1</v>
      <v>1</v>
      <v>1</v>
      <v>7</v>
      <v>8</v>
      <v>9</v>
      <v>9</v>
      <v>4</v>
    </spb>
  </spbData>
</supportingPropertyBags>
</file>

<file path=xl/richData/rdsupportingpropertybagstructure.xml><?xml version="1.0" encoding="utf-8"?>
<spbStructures xmlns="http://schemas.microsoft.com/office/spreadsheetml/2017/richdata2" count="9">
  <s>
    <k n="^Order" t="spba"/>
  </s>
  <s>
    <k n="ShowInCardView" t="b"/>
    <k n="ShowInDotNotation" t="b"/>
    <k n="ShowInAutoComplete" t="b"/>
  </s>
  <s>
    <k n="ExchangeID" t="spb"/>
    <k n="UniqueName" t="spb"/>
    <k n="%ProviderInfo" t="spb"/>
  </s>
  <s>
    <k n="Low" t="i"/>
    <k n="P/E" t="i"/>
    <k n="Beta" t="i"/>
    <k n="High" t="i"/>
    <k n="Name" t="i"/>
    <k n="Open" t="i"/>
    <k n="Price" t="i"/>
    <k n="Change" t="i"/>
    <k n="Volume" t="i"/>
    <k n="Employees" t="i"/>
    <k n="Change (%)" t="i"/>
    <k n="Market cap" t="i"/>
    <k n="52 week low" t="i"/>
    <k n="52 week high" t="i"/>
    <k n="Previous close" t="i"/>
    <k n="_DisplayString" t="i"/>
    <k n="Last trade time" t="i"/>
    <k n="%EntityServiceId" t="i"/>
    <k n="Year incorporated" t="i"/>
    <k n="%EntitySubDomainId" t="i"/>
    <k n="Shares outstanding" t="i"/>
  </s>
  <s>
    <k n="Price" t="s"/>
    <k n="Change" t="s"/>
    <k n="Change (%)" t="s"/>
    <k n="ExchangeID" t="s"/>
    <k n="Last trade time" t="s"/>
  </s>
  <s>
    <k n="ShowInDotNotation" t="b"/>
    <k n="ShowInAutoComplete" t="b"/>
  </s>
  <s>
    <k n="Image" t="spb"/>
    <k n="ExchangeID" t="spb"/>
    <k n="UniqueName" t="spb"/>
    <k n="%ProviderInfo" t="spb"/>
  </s>
  <s>
    <k n="Low" t="i"/>
    <k n="P/E" t="i"/>
    <k n="Beta" t="i"/>
    <k n="High" t="i"/>
    <k n="Name" t="i"/>
    <k n="Open" t="i"/>
    <k n="Image" t="i"/>
    <k n="Price" t="i"/>
    <k n="Change" t="i"/>
    <k n="Volume" t="i"/>
    <k n="Employees" t="i"/>
    <k n="Change (%)" t="i"/>
    <k n="Market cap" t="i"/>
    <k n="Previous close" t="i"/>
    <k n="_DisplayString" t="i"/>
    <k n="Last trade time" t="i"/>
    <k n="%EntityServiceId" t="i"/>
    <k n="Year incorporated" t="i"/>
    <k n="%EntitySubDomainId" t="i"/>
    <k n="Shares outstanding" t="i"/>
  </s>
  <s>
    <k n="Low" t="i"/>
    <k n="P/E" t="i"/>
    <k n="Beta" t="i"/>
    <k n="High" t="i"/>
    <k n="Name" t="i"/>
    <k n="Open" t="i"/>
    <k n="Price" t="i"/>
    <k n="Change" t="i"/>
    <k n="Volume" t="i"/>
    <k n="Employees" t="i"/>
    <k n="Change (%)" t="i"/>
    <k n="Market cap" t="i"/>
    <k n="52 week low" t="i"/>
    <k n="52 week high" t="i"/>
    <k n="Previous close" t="i"/>
    <k n="_DisplayString" t="i"/>
    <k n="Last trade time" t="i"/>
    <k n="%EntityServiceId" t="i"/>
    <k n="%EntitySubDomainId" t="i"/>
    <k n="Shares outstanding"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9">
    <x:dxf>
      <x:numFmt numFmtId="166" formatCode="_-* #,##0.00\ [$kr.-406]_-;\-* #,##0.00\ [$kr.-406]_-;_-* &quot;-&quot;??\ [$kr.-406]_-;_-@_-"/>
    </x:dxf>
    <x:dxf>
      <x:numFmt numFmtId="4" formatCode="#,##0.00"/>
    </x:dxf>
    <x:dxf>
      <x:numFmt numFmtId="3" formatCode="#,##0"/>
    </x:dxf>
    <x:dxf>
      <x:numFmt numFmtId="14" formatCode="0.00%"/>
    </x:dxf>
    <x:dxf>
      <x:numFmt numFmtId="165" formatCode="_-* #,##0\ [$kr.-406]_-;\-* #,##0\ [$kr.-406]_-;_-* &quot;-&quot;\ [$kr.-406]_-;_-@_-"/>
    </x:dxf>
    <x:dxf>
      <x:numFmt numFmtId="27" formatCode="dd/mm/yyyy\ hh:mm"/>
    </x:dxf>
    <x:dxf>
      <x:numFmt numFmtId="2" formatCode="0.00"/>
    </x:dxf>
    <x:dxf>
      <x:numFmt numFmtId="1" formatCode="0"/>
    </x:dxf>
    <x:dxf>
      <x:numFmt numFmtId="164" formatCode="_([$€-2]\ * #,##0_);_([$€-2]\ * \(#,##0\);_([$€-2]\ * &quot;-&quot;_);_(@_)"/>
    </x:dxf>
  </dxfs>
  <richProperties>
    <rPr n="IsTitleField" t="b"/>
    <rPr n="ShouldShowInCell" t="b"/>
    <rPr n="IsHeroField" t="b"/>
  </richProperties>
  <richStyles>
    <rSty dxfid="0"/>
    <rSty dxfid="1"/>
    <rSty>
      <rpv i="0">1</rpv>
    </rSty>
    <rSty dxfid="2"/>
    <rSty dxfid="3"/>
    <rSty dxfid="4"/>
    <rSty>
      <rpv i="1">1</rpv>
    </rSty>
    <rSty dxfid="5"/>
    <rSty dxfid="6"/>
    <rSty dxfid="7"/>
    <rSty>
      <rpv i="2">1</rpv>
    </rSty>
    <rSty dxfid="8"/>
  </richStyles>
</richStyleShee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90196-0624-4A4A-B88E-64C21560B898}">
  <dimension ref="A1:O17"/>
  <sheetViews>
    <sheetView tabSelected="1" zoomScale="60" zoomScaleNormal="60" workbookViewId="0">
      <selection activeCell="E3" sqref="E3"/>
    </sheetView>
  </sheetViews>
  <sheetFormatPr defaultRowHeight="14.5"/>
  <cols>
    <col min="1" max="1" width="42.1796875" customWidth="1"/>
    <col min="2" max="2" width="14.6328125" customWidth="1"/>
    <col min="3" max="3" width="17.453125" customWidth="1"/>
    <col min="5" max="5" width="18.6328125" customWidth="1"/>
    <col min="6" max="6" width="19.26953125" customWidth="1"/>
    <col min="7" max="7" width="15" customWidth="1"/>
    <col min="8" max="8" width="16.81640625" customWidth="1"/>
    <col min="9" max="9" width="17.1796875" customWidth="1"/>
    <col min="10" max="10" width="14.1796875" customWidth="1"/>
    <col min="11" max="11" width="20.81640625" customWidth="1"/>
    <col min="13" max="13" width="13.90625" customWidth="1"/>
    <col min="14" max="14" width="19.6328125" customWidth="1"/>
  </cols>
  <sheetData>
    <row r="1" spans="1:15" ht="16.5" customHeight="1" thickBot="1">
      <c r="A1" s="1" t="s">
        <v>0</v>
      </c>
      <c r="B1" s="2">
        <v>100000</v>
      </c>
      <c r="C1" s="3"/>
      <c r="D1" s="3"/>
      <c r="E1" s="3"/>
      <c r="F1" s="3"/>
      <c r="G1" s="3"/>
      <c r="H1" s="4"/>
      <c r="I1" s="3"/>
      <c r="J1" s="3"/>
    </row>
    <row r="2" spans="1:15" ht="15" thickBot="1">
      <c r="A2" s="5" t="s">
        <v>1</v>
      </c>
      <c r="B2" s="6">
        <v>1232.21</v>
      </c>
      <c r="C2" s="3"/>
      <c r="D2" s="3"/>
      <c r="E2" s="3"/>
      <c r="F2" s="3"/>
      <c r="G2" s="3"/>
      <c r="H2" s="3"/>
      <c r="I2" s="3"/>
      <c r="J2" s="3"/>
    </row>
    <row r="3" spans="1:15" ht="17.5" customHeight="1" thickBot="1">
      <c r="A3" s="5" t="s">
        <v>2</v>
      </c>
      <c r="B3" s="7">
        <f>G16</f>
        <v>131324</v>
      </c>
      <c r="C3" s="3"/>
      <c r="D3" s="3"/>
      <c r="E3" s="3"/>
      <c r="F3" s="3"/>
      <c r="G3" s="3"/>
      <c r="H3" s="3"/>
      <c r="I3" s="3"/>
      <c r="J3" s="3"/>
    </row>
    <row r="4" spans="1:15" ht="15" thickBot="1">
      <c r="A4" s="5" t="s">
        <v>3</v>
      </c>
      <c r="B4" s="8">
        <f>B2+B3</f>
        <v>132556.21</v>
      </c>
      <c r="C4" s="3"/>
      <c r="D4" s="3"/>
      <c r="E4" s="3"/>
      <c r="F4" s="3"/>
      <c r="G4" s="3"/>
      <c r="H4" s="3"/>
      <c r="I4" s="3"/>
      <c r="J4" s="3"/>
    </row>
    <row r="5" spans="1:15" ht="16.5" customHeight="1" thickBot="1">
      <c r="A5" s="5" t="s">
        <v>4</v>
      </c>
      <c r="B5" s="8">
        <f>B4-B1</f>
        <v>32556.209999999992</v>
      </c>
      <c r="C5" s="3"/>
      <c r="D5" s="3"/>
      <c r="E5" s="3"/>
      <c r="F5" s="3"/>
      <c r="G5" s="3"/>
      <c r="H5" s="3"/>
      <c r="I5" s="3"/>
      <c r="J5" s="3"/>
    </row>
    <row r="6" spans="1:15" ht="15" thickBot="1">
      <c r="A6" s="9" t="s">
        <v>5</v>
      </c>
      <c r="B6" s="10">
        <f>(B4-B1)/B1</f>
        <v>0.32556209999999991</v>
      </c>
      <c r="C6" s="3"/>
      <c r="D6" s="3"/>
      <c r="E6" s="3"/>
      <c r="F6" s="3"/>
      <c r="G6" s="3"/>
      <c r="H6" s="3"/>
      <c r="I6" s="3"/>
      <c r="J6" s="3"/>
    </row>
    <row r="7" spans="1:15">
      <c r="A7" s="3"/>
      <c r="B7" s="3"/>
      <c r="C7" s="3"/>
      <c r="D7" s="3"/>
      <c r="E7" s="3"/>
      <c r="F7" s="3"/>
      <c r="G7" s="3"/>
      <c r="H7" s="3"/>
      <c r="I7" s="3"/>
      <c r="J7" s="3"/>
    </row>
    <row r="8" spans="1:15">
      <c r="A8" s="25"/>
      <c r="B8" s="25"/>
      <c r="C8" s="25"/>
      <c r="D8" s="25"/>
      <c r="E8" s="26"/>
      <c r="F8" s="26" t="s">
        <v>6</v>
      </c>
      <c r="G8" s="27"/>
      <c r="H8" s="28"/>
      <c r="I8" s="28"/>
      <c r="J8" s="28"/>
      <c r="K8" s="22" t="s">
        <v>15</v>
      </c>
      <c r="L8" s="23"/>
      <c r="M8" s="23"/>
      <c r="N8" s="24"/>
    </row>
    <row r="9" spans="1:15" ht="18.5">
      <c r="A9" s="29" t="s">
        <v>7</v>
      </c>
      <c r="B9" s="29" t="s">
        <v>8</v>
      </c>
      <c r="C9" s="29" t="s">
        <v>9</v>
      </c>
      <c r="D9" s="29" t="s">
        <v>10</v>
      </c>
      <c r="E9" s="29" t="s">
        <v>11</v>
      </c>
      <c r="F9" s="29" t="s">
        <v>12</v>
      </c>
      <c r="G9" s="29" t="s">
        <v>3</v>
      </c>
      <c r="H9" s="29" t="s">
        <v>13</v>
      </c>
      <c r="I9" s="29" t="s">
        <v>4</v>
      </c>
      <c r="J9" s="29" t="s">
        <v>5</v>
      </c>
      <c r="K9" s="30" t="s">
        <v>2</v>
      </c>
      <c r="L9" s="30" t="s">
        <v>16</v>
      </c>
      <c r="M9" s="30" t="s">
        <v>17</v>
      </c>
      <c r="N9" s="30" t="s">
        <v>18</v>
      </c>
    </row>
    <row r="10" spans="1:15">
      <c r="A10" s="11" t="e" vm="1">
        <v>#VALUE!</v>
      </c>
      <c r="B10" s="12" t="str">
        <f>_FV(A10,"Currency")</f>
        <v>DKK</v>
      </c>
      <c r="C10" s="13">
        <v>108</v>
      </c>
      <c r="D10" s="14">
        <v>240</v>
      </c>
      <c r="E10" s="15">
        <f>C10*D10</f>
        <v>25920</v>
      </c>
      <c r="F10" s="16">
        <f>_FV(A10,"Price")</f>
        <v>102.25</v>
      </c>
      <c r="G10" s="16">
        <f>F10*D10</f>
        <v>24540</v>
      </c>
      <c r="H10" s="17">
        <f>_FV(A10,"Change (%)",TRUE)</f>
        <v>1.0375000000000001E-2</v>
      </c>
      <c r="I10" s="16">
        <f>G10-E10</f>
        <v>-1380</v>
      </c>
      <c r="J10" s="18">
        <f>(G10/E10)-1</f>
        <v>-5.32407407407407E-2</v>
      </c>
      <c r="K10" s="31">
        <f>_FV(A10,"Market cap",TRUE)</f>
        <v>87253090000</v>
      </c>
      <c r="L10" s="32">
        <f>_FV(A10,"P/E",TRUE)</f>
        <v>10.26</v>
      </c>
      <c r="M10" s="33">
        <f>_FV(A10,"Employees")</f>
        <v>22191</v>
      </c>
      <c r="N10" s="33">
        <f>_FV(A10,"Volume")</f>
        <v>1518069</v>
      </c>
      <c r="O10" s="3"/>
    </row>
    <row r="11" spans="1:15">
      <c r="A11" s="11" t="e" vm="2">
        <v>#VALUE!</v>
      </c>
      <c r="B11" s="12" t="str">
        <f>_FV(A11,"Currency")</f>
        <v>DKK</v>
      </c>
      <c r="C11" s="13">
        <v>602</v>
      </c>
      <c r="D11" s="14">
        <v>40</v>
      </c>
      <c r="E11" s="15">
        <f>C11*D11</f>
        <v>24080</v>
      </c>
      <c r="F11" s="16">
        <f>_FV(A11,"Price")</f>
        <v>926.8</v>
      </c>
      <c r="G11" s="16">
        <f>F11*D11</f>
        <v>37072</v>
      </c>
      <c r="H11" s="17">
        <f>_FV(A11,"Change (%)",TRUE)</f>
        <v>8.6389999999999991E-4</v>
      </c>
      <c r="I11" s="16">
        <f>G11-E11</f>
        <v>12992</v>
      </c>
      <c r="J11" s="18">
        <f>(G11/E11)-1</f>
        <v>0.53953488372093017</v>
      </c>
      <c r="K11" s="31">
        <f t="shared" ref="K11:K14" si="0">_FV(A11,"Market cap",TRUE)</f>
        <v>182309900000</v>
      </c>
      <c r="L11" s="32">
        <f t="shared" ref="L11:L14" si="1">_FV(A11,"P/E",TRUE)</f>
        <v>48.35</v>
      </c>
      <c r="M11" s="33">
        <f t="shared" ref="M11:M14" si="2">_FV(A11,"Employees")</f>
        <v>25865</v>
      </c>
      <c r="N11" s="33">
        <f t="shared" ref="N11:N14" si="3">_FV(A11,"Volume")</f>
        <v>429480</v>
      </c>
      <c r="O11" s="3"/>
    </row>
    <row r="12" spans="1:15">
      <c r="A12" s="11" t="e" vm="3">
        <v>#VALUE!</v>
      </c>
      <c r="B12" s="12" t="str">
        <f>_FV(A12,"Currency")</f>
        <v>DKK</v>
      </c>
      <c r="C12" s="13">
        <v>342</v>
      </c>
      <c r="D12" s="14">
        <v>70</v>
      </c>
      <c r="E12" s="15">
        <f>C12*D12</f>
        <v>23940</v>
      </c>
      <c r="F12" s="16">
        <f>_FV(A12,"Price")</f>
        <v>435.6</v>
      </c>
      <c r="G12" s="16">
        <f>F12*D12</f>
        <v>30492</v>
      </c>
      <c r="H12" s="17">
        <f>_FV(A12,"Change (%)",TRUE)</f>
        <v>6.2179999999999999E-2</v>
      </c>
      <c r="I12" s="16">
        <f>G12-E12</f>
        <v>6552</v>
      </c>
      <c r="J12" s="18">
        <f>(G12/E12)-1</f>
        <v>0.27368421052631575</v>
      </c>
      <c r="K12" s="31">
        <f t="shared" si="0"/>
        <v>58344150000</v>
      </c>
      <c r="L12" s="32">
        <f t="shared" si="1"/>
        <v>41.14</v>
      </c>
      <c r="M12" s="33">
        <f t="shared" si="2"/>
        <v>6400</v>
      </c>
      <c r="N12" s="33">
        <f t="shared" si="3"/>
        <v>815252</v>
      </c>
      <c r="O12" s="3"/>
    </row>
    <row r="13" spans="1:15">
      <c r="A13" s="11" t="e" vm="4">
        <v>#VALUE!</v>
      </c>
      <c r="B13" s="12" t="str">
        <f>_FV(A13,"Currency")</f>
        <v>DKK</v>
      </c>
      <c r="C13" s="13">
        <v>241</v>
      </c>
      <c r="D13" s="14">
        <v>100</v>
      </c>
      <c r="E13" s="15">
        <f>C13*D13</f>
        <v>24100</v>
      </c>
      <c r="F13" s="16">
        <f>_FV(A13,"Price")</f>
        <v>205.2</v>
      </c>
      <c r="G13" s="16">
        <f>F13*D13</f>
        <v>20520</v>
      </c>
      <c r="H13" s="17">
        <f>_FV(A13,"Change (%)",TRUE)</f>
        <v>-1.3462E-2</v>
      </c>
      <c r="I13" s="16">
        <f>G13-E13</f>
        <v>-3580</v>
      </c>
      <c r="J13" s="18">
        <f>(G13/E13)-1</f>
        <v>-0.14854771784232368</v>
      </c>
      <c r="K13" s="31">
        <f t="shared" si="0"/>
        <v>12157620000</v>
      </c>
      <c r="L13" s="32">
        <f t="shared" si="1"/>
        <v>32.08</v>
      </c>
      <c r="M13" s="33">
        <f t="shared" si="2"/>
        <v>552</v>
      </c>
      <c r="N13" s="33">
        <f t="shared" si="3"/>
        <v>351863</v>
      </c>
      <c r="O13" s="3"/>
    </row>
    <row r="14" spans="1:15">
      <c r="A14" s="11" t="e" vm="5">
        <v>#VALUE!</v>
      </c>
      <c r="B14" s="12" t="str">
        <f>_FV(A14,"Currency")</f>
        <v>DKK</v>
      </c>
      <c r="C14" s="13">
        <v>743</v>
      </c>
      <c r="D14" s="14">
        <v>20</v>
      </c>
      <c r="E14" s="15">
        <f>C14*D14</f>
        <v>14860</v>
      </c>
      <c r="F14" s="16">
        <f>_FV(A14,"Price")</f>
        <v>935</v>
      </c>
      <c r="G14" s="16">
        <f>F14*D14</f>
        <v>18700</v>
      </c>
      <c r="H14" s="17">
        <f>_FV(A14,"Change (%)",TRUE)</f>
        <v>5.3759999999999997E-3</v>
      </c>
      <c r="I14" s="16">
        <f>G14-E14</f>
        <v>3840</v>
      </c>
      <c r="J14" s="18">
        <f>(G14/E14)-1</f>
        <v>0.25841184387617755</v>
      </c>
      <c r="K14" s="31">
        <f t="shared" si="0"/>
        <v>213900000000</v>
      </c>
      <c r="L14" s="32">
        <f t="shared" si="1"/>
        <v>62.26</v>
      </c>
      <c r="M14" s="33">
        <f t="shared" si="2"/>
        <v>53399</v>
      </c>
      <c r="N14" s="33">
        <f t="shared" si="3"/>
        <v>210787</v>
      </c>
      <c r="O14" s="3"/>
    </row>
    <row r="15" spans="1:15">
      <c r="A15" s="12"/>
      <c r="B15" s="12"/>
      <c r="C15" s="12"/>
      <c r="D15" s="12"/>
      <c r="E15" s="12"/>
      <c r="F15" s="12"/>
      <c r="G15" s="12"/>
      <c r="H15" s="12"/>
      <c r="I15" s="12"/>
      <c r="J15" s="12"/>
      <c r="K15" s="3"/>
      <c r="L15" s="3"/>
      <c r="M15" s="3"/>
      <c r="N15" s="3"/>
      <c r="O15" s="3"/>
    </row>
    <row r="16" spans="1:15">
      <c r="A16" s="12" t="s">
        <v>14</v>
      </c>
      <c r="B16" s="12"/>
      <c r="C16" s="12"/>
      <c r="D16" s="12"/>
      <c r="E16" s="19">
        <f>SUM(E10:E14)</f>
        <v>112900</v>
      </c>
      <c r="F16" s="20"/>
      <c r="G16" s="21">
        <f>SUM(G10:G14)</f>
        <v>131324</v>
      </c>
      <c r="H16" s="20"/>
      <c r="I16" s="21">
        <f>G16-E16</f>
        <v>18424</v>
      </c>
      <c r="J16" s="18">
        <f>(G16/E16)-1</f>
        <v>0.16318866253321529</v>
      </c>
      <c r="K16" s="3"/>
      <c r="L16" s="3"/>
      <c r="M16" s="3"/>
      <c r="N16" s="3"/>
      <c r="O16" s="3"/>
    </row>
    <row r="17" spans="1:10">
      <c r="A17" s="3"/>
      <c r="B17" s="3"/>
      <c r="C17" s="3"/>
      <c r="D17" s="3"/>
      <c r="E17" s="3"/>
      <c r="F17" s="3"/>
      <c r="G17" s="3"/>
      <c r="H17" s="3"/>
      <c r="I17" s="3"/>
      <c r="J17" s="3"/>
    </row>
  </sheetData>
  <conditionalFormatting sqref="H10:H14">
    <cfRule type="cellIs" dxfId="7" priority="7" operator="lessThan">
      <formula>0</formula>
    </cfRule>
    <cfRule type="cellIs" dxfId="6" priority="8" operator="greaterThan">
      <formula>0</formula>
    </cfRule>
  </conditionalFormatting>
  <conditionalFormatting sqref="I16 I10:I14">
    <cfRule type="cellIs" dxfId="5" priority="5" operator="lessThan">
      <formula>0</formula>
    </cfRule>
    <cfRule type="cellIs" dxfId="4" priority="6" operator="greaterThan">
      <formula>0</formula>
    </cfRule>
  </conditionalFormatting>
  <conditionalFormatting sqref="J16 J10:J14">
    <cfRule type="cellIs" dxfId="3" priority="3" operator="lessThan">
      <formula>0</formula>
    </cfRule>
    <cfRule type="cellIs" dxfId="2" priority="4" operator="greaterThan">
      <formula>0</formula>
    </cfRule>
  </conditionalFormatting>
  <conditionalFormatting sqref="B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p K 9 U J 8 f o X W o A A A A + A A A A B I A H A B D b 2 5 m a W c v U G F j a 2 F n Z S 5 4 b W w g o h g A K K A U A A A A A A A A A A A A A A A A A A A A A A A A A A A A h Y 9 B D o I w F E S v Q r q n h Q p q y K c s d K c k J i b G b V M q N E I x t F j u 5 s I j e Q V J F H X n c i Z v k j e P 2 x 2 y o a m 9 q + y M a n W K Q h w g T 2 r R F k q X K e r t y V + i j M G O i z M v p T f C 2 i S D U S m q r L 0 k h D j n s J v h t i s J D Y K Q H P P t X l S y 4 b 7 S x n I t J P q s i v 8 r x O D w k m E U L y i O 4 3 i O o y g E M t W Q K / 1 F 6 G i M A y A / J a z 6 2 v a d Z A X 3 1 x s g U w T y f s G e U E s D B B Q A A g A I A F a S v 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r 1 Q K I p H u A 4 A A A A R A A A A E w A c A E Z v c m 1 1 b G F z L 1 N l Y 3 R p b 2 4 x L m 0 g o h g A K K A U A A A A A A A A A A A A A A A A A A A A A A A A A A A A K 0 5 N L s n M z 1 M I h t C G 1 g B Q S w E C L Q A U A A I A C A B W k r 1 Q n x + h d a g A A A D 4 A A A A E g A A A A A A A A A A A A A A A A A A A A A A Q 2 9 u Z m l n L 1 B h Y 2 t h Z 2 U u e G 1 s U E s B A i 0 A F A A C A A g A V p K 9 U A / K 6 a u k A A A A 6 Q A A A B M A A A A A A A A A A A A A A A A A 9 A A A A F t D b 2 5 0 Z W 5 0 X 1 R 5 c G V z X S 5 4 b W x Q S w E C L Q A U A A I A C A B W k r 1 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q D m u Y s n J k 2 W I 4 q U 0 V f M h g A A A A A C A A A A A A A Q Z g A A A A E A A C A A A A B 5 W K 5 E 0 A J Y S W 5 V V t n B x t B B W e H 3 I e 7 i g 2 S J l B c S o 3 q I j Q A A A A A O g A A A A A I A A C A A A A D L s B o F G 3 0 I U O V t z h V H 1 h E D f O R / f r 6 1 i d j X 4 f U M k t H F Y 1 A A A A C A g D P f e k 7 e 2 k x 3 O g S r y H a e r H h d v o O l e c o w 7 u V o Q H 1 f 0 q 1 k 5 s x g y h V E O T u b p s 5 I + n r q W y F / J n 1 S m I W e O M K g Z m k 3 w Y v u H d I 2 r V q Z A o S 7 W u q m Z k A A A A D R r 5 f 1 W u t b n V 0 X a R f R O t M u C O 0 C s 0 3 w A v K R D e 5 h 5 d 0 x 6 5 s J 2 + A b j 7 1 B 9 J 3 n q n F p 7 Z N / i x Y X 1 n 6 0 v q + G k K D K a k r O < / D a t a M a s h u p > 
</file>

<file path=customXml/itemProps1.xml><?xml version="1.0" encoding="utf-8"?>
<ds:datastoreItem xmlns:ds="http://schemas.openxmlformats.org/officeDocument/2006/customXml" ds:itemID="{90680FCA-5968-46DA-B3DA-C7E6911600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Overblik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dc:creator>
  <cp:lastModifiedBy>jonas</cp:lastModifiedBy>
  <dcterms:created xsi:type="dcterms:W3CDTF">2020-05-29T16:07:24Z</dcterms:created>
  <dcterms:modified xsi:type="dcterms:W3CDTF">2020-08-19T19:06:38Z</dcterms:modified>
</cp:coreProperties>
</file>