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274270cbc0a7e3ea/Bureaublad/General 2025 Reports/"/>
    </mc:Choice>
  </mc:AlternateContent>
  <xr:revisionPtr revIDLastSave="0" documentId="8_{07E8029B-BAA4-4BA8-9C95-B3EFCF399127}" xr6:coauthVersionLast="47" xr6:coauthVersionMax="47" xr10:uidLastSave="{00000000-0000-0000-0000-000000000000}"/>
  <bookViews>
    <workbookView xWindow="-120" yWindow="-120" windowWidth="29040" windowHeight="15720" xr2:uid="{4789022D-3E5F-4D90-9DF7-D8D83741FF76}"/>
  </bookViews>
  <sheets>
    <sheet name="Financial Analysis 2025" sheetId="1" r:id="rId1"/>
  </sheets>
  <externalReferences>
    <externalReference r:id="rId2"/>
  </externalReferences>
  <definedNames>
    <definedName name="_Hlk130982415" localSheetId="0">'Financial Analysis 2025'!#REF!</definedName>
    <definedName name="_Hlk156834898" localSheetId="0">'Financial Analysis 2025'!#REF!</definedName>
    <definedName name="_Hlk174788168" localSheetId="0">'Financial Analysis 2025'!#REF!</definedName>
    <definedName name="_Hlk175912316" localSheetId="0">'Financial Analysis 2025'!#REF!</definedName>
    <definedName name="_Hlk176163705" localSheetId="0">'Financial Analysis 2025'!#REF!</definedName>
    <definedName name="_Hlk176770623" localSheetId="0">'Financial Analysis 2025'!#REF!</definedName>
    <definedName name="_Hlk203747934" localSheetId="0">'Financial Analysis 2025'!#REF!</definedName>
    <definedName name="_Hlk204154645" localSheetId="0">'Financial Analysis 2025'!#REF!</definedName>
    <definedName name="_Hlk212716534" localSheetId="0">'Financial Analysis 2025'!#REF!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2" i="1" l="1"/>
  <c r="C29" i="1"/>
  <c r="B15" i="1"/>
  <c r="B3" i="1"/>
  <c r="B16" i="1" l="1"/>
  <c r="C43" i="1"/>
  <c r="B44" i="1" l="1"/>
</calcChain>
</file>

<file path=xl/sharedStrings.xml><?xml version="1.0" encoding="utf-8"?>
<sst xmlns="http://schemas.openxmlformats.org/spreadsheetml/2006/main" count="44" uniqueCount="44">
  <si>
    <t>STAD INCOME AND EXPENDITURE 2025</t>
  </si>
  <si>
    <t>INCOME</t>
  </si>
  <si>
    <t>EXPENDITURE</t>
  </si>
  <si>
    <t>Opening Balance 2025</t>
  </si>
  <si>
    <t xml:space="preserve">ST John and St Philip Church Lent appeal </t>
  </si>
  <si>
    <t>Mission support Group  unallocated fund 2024</t>
  </si>
  <si>
    <t xml:space="preserve">St. John and Philip church monthly support  </t>
  </si>
  <si>
    <t>Staff and Volunteers  salaries or payments</t>
  </si>
  <si>
    <t>Total Amount Received 2025</t>
  </si>
  <si>
    <t>Total Amount Received 2025 &amp;B/F 2024</t>
  </si>
  <si>
    <t>Urban Student facility</t>
  </si>
  <si>
    <t xml:space="preserve"> SCI  Easter &amp; Christmas  celebrations                                 </t>
  </si>
  <si>
    <t>Staff Salaries and pocket money</t>
  </si>
  <si>
    <t xml:space="preserve">Assets repairs and maintence                                     </t>
  </si>
  <si>
    <t xml:space="preserve">Total Fund Support to Stad Uganda </t>
  </si>
  <si>
    <t xml:space="preserve">Cash withdrawal </t>
  </si>
  <si>
    <t xml:space="preserve">Digi Blue ICT support </t>
  </si>
  <si>
    <t xml:space="preserve">Digi blue monthly </t>
  </si>
  <si>
    <t xml:space="preserve">Kaspersky Plus 3 apparaten voor 1 Jaar Verlenging </t>
  </si>
  <si>
    <t xml:space="preserve">Koninklijke PostNL B.V. </t>
  </si>
  <si>
    <t>Bank Charges</t>
  </si>
  <si>
    <t xml:space="preserve">Office supplies </t>
  </si>
  <si>
    <t>Refund of laptop</t>
  </si>
  <si>
    <t>WOMEN, Dutch Gender Platform membership fees 2025</t>
  </si>
  <si>
    <t>Total local charges</t>
  </si>
  <si>
    <t>Total Expenditure</t>
  </si>
  <si>
    <t>Bank Balance@ 31st DEC 2025</t>
  </si>
  <si>
    <t>Eearly Child Development  play material</t>
  </si>
  <si>
    <t xml:space="preserve"> STAD capacity building</t>
  </si>
  <si>
    <t xml:space="preserve">  STAD Imvepi sponsored  students  at  Refugee settlement </t>
  </si>
  <si>
    <t xml:space="preserve"> Easter  and  Christmas 2025  Celebrations </t>
  </si>
  <si>
    <t xml:space="preserve">  STAD Imvepi sponsored  students</t>
  </si>
  <si>
    <t xml:space="preserve">Urban sponsored  students  </t>
  </si>
  <si>
    <t xml:space="preserve">ETWA , Construction of St.Andrew Nursery &amp;Primary Sschool </t>
  </si>
  <si>
    <t xml:space="preserve">St Andrew Nursery and primary school block one construction </t>
  </si>
  <si>
    <t xml:space="preserve"> Staff and Students Support</t>
  </si>
  <si>
    <t>Renewal of microsoft (office) 365 family 30 -6-2025- 29-06-2026</t>
  </si>
  <si>
    <t xml:space="preserve"> Renewal of website site WordPress   for the period of  one year 31-10- 2025 -30-10-2026</t>
  </si>
  <si>
    <t>Telephone Costs</t>
  </si>
  <si>
    <t xml:space="preserve">Bank charges and Administraton costs </t>
  </si>
  <si>
    <t xml:space="preserve">Urban Students school fees and other related requirements </t>
  </si>
  <si>
    <t>Staff training /capacity building</t>
  </si>
  <si>
    <t xml:space="preserve">St. Andrew Nursery and Primat school teachers/ caregivers Ayimini. </t>
  </si>
  <si>
    <t>Donations and contribuytions for contructio of St.AN&amp;PS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</si>
</sst>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 * #,##0.00_ ;_ * \-#,##0.00_ ;_ * &quot;-&quot;??_ ;_ @_ "/>
    <numFmt numFmtId="165" formatCode="m/d;@"/>
    <numFmt numFmtId="166" formatCode="_ * #.##0.00_ ;_ * \-#.##0.00_ ;_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2" borderId="0" xfId="0" applyFill="1"/>
    <xf numFmtId="0" fontId="4" fillId="3" borderId="1" xfId="0" applyFont="1" applyFill="1" applyBorder="1"/>
    <xf numFmtId="164" fontId="4" fillId="3" borderId="1" xfId="1" applyFont="1" applyFill="1" applyBorder="1"/>
    <xf numFmtId="0" fontId="3" fillId="2" borderId="1" xfId="0" applyFont="1" applyFill="1" applyBorder="1"/>
    <xf numFmtId="0" fontId="5" fillId="0" borderId="1" xfId="2" applyFont="1" applyBorder="1"/>
    <xf numFmtId="164" fontId="5" fillId="0" borderId="1" xfId="0" applyNumberFormat="1" applyFont="1" applyBorder="1"/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6" fillId="2" borderId="1" xfId="0" applyFont="1" applyFill="1" applyBorder="1"/>
    <xf numFmtId="0" fontId="7" fillId="2" borderId="1" xfId="2" applyFont="1" applyFill="1" applyBorder="1"/>
    <xf numFmtId="0" fontId="6" fillId="2" borderId="1" xfId="2" applyFont="1" applyFill="1" applyBorder="1"/>
    <xf numFmtId="0" fontId="4" fillId="4" borderId="1" xfId="0" applyFont="1" applyFill="1" applyBorder="1"/>
    <xf numFmtId="164" fontId="4" fillId="4" borderId="1" xfId="0" applyNumberFormat="1" applyFont="1" applyFill="1" applyBorder="1"/>
    <xf numFmtId="164" fontId="4" fillId="3" borderId="1" xfId="0" applyNumberFormat="1" applyFont="1" applyFill="1" applyBorder="1"/>
    <xf numFmtId="0" fontId="7" fillId="0" borderId="1" xfId="0" applyFont="1" applyBorder="1" applyAlignment="1">
      <alignment vertical="center"/>
    </xf>
    <xf numFmtId="164" fontId="3" fillId="0" borderId="1" xfId="0" applyNumberFormat="1" applyFont="1" applyBorder="1"/>
    <xf numFmtId="0" fontId="0" fillId="0" borderId="1" xfId="0" applyBorder="1"/>
    <xf numFmtId="0" fontId="4" fillId="0" borderId="1" xfId="0" applyFont="1" applyBorder="1"/>
    <xf numFmtId="43" fontId="4" fillId="4" borderId="1" xfId="0" applyNumberFormat="1" applyFont="1" applyFill="1" applyBorder="1"/>
    <xf numFmtId="164" fontId="4" fillId="4" borderId="2" xfId="0" applyNumberFormat="1" applyFont="1" applyFill="1" applyBorder="1"/>
    <xf numFmtId="165" fontId="3" fillId="0" borderId="1" xfId="0" applyNumberFormat="1" applyFont="1" applyBorder="1"/>
    <xf numFmtId="43" fontId="3" fillId="0" borderId="1" xfId="0" applyNumberFormat="1" applyFont="1" applyBorder="1"/>
    <xf numFmtId="164" fontId="0" fillId="0" borderId="0" xfId="0" applyNumberFormat="1"/>
    <xf numFmtId="164" fontId="3" fillId="2" borderId="1" xfId="0" applyNumberFormat="1" applyFont="1" applyFill="1" applyBorder="1"/>
    <xf numFmtId="14" fontId="3" fillId="0" borderId="1" xfId="0" applyNumberFormat="1" applyFont="1" applyBorder="1"/>
    <xf numFmtId="4" fontId="3" fillId="0" borderId="1" xfId="0" applyNumberFormat="1" applyFont="1" applyBorder="1"/>
    <xf numFmtId="2" fontId="3" fillId="0" borderId="1" xfId="0" applyNumberFormat="1" applyFont="1" applyBorder="1"/>
    <xf numFmtId="0" fontId="7" fillId="2" borderId="1" xfId="0" applyFont="1" applyFill="1" applyBorder="1"/>
    <xf numFmtId="43" fontId="3" fillId="2" borderId="1" xfId="0" applyNumberFormat="1" applyFont="1" applyFill="1" applyBorder="1"/>
    <xf numFmtId="164" fontId="4" fillId="3" borderId="2" xfId="1" applyFont="1" applyFill="1" applyBorder="1"/>
    <xf numFmtId="164" fontId="4" fillId="0" borderId="1" xfId="1" applyFont="1" applyBorder="1"/>
    <xf numFmtId="166" fontId="4" fillId="0" borderId="3" xfId="0" applyNumberFormat="1" applyFont="1" applyBorder="1"/>
  </cellXfs>
  <cellStyles count="3">
    <cellStyle name="Comma" xfId="1" builtinId="3"/>
    <cellStyle name="Normal" xfId="0" builtinId="0"/>
    <cellStyle name="Normal 3" xfId="2" xr:uid="{E29CE66E-AFB6-4897-8A6F-602428775C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7c43974eabdf9699/Documenten/STAD%20Florence/Financials%202025.xlsx%20seen%20by%20Florence.xlsx" TargetMode="External"/><Relationship Id="rId2" Type="http://schemas.openxmlformats.org/officeDocument/2006/relationships/externalLinkPath" Target="https://d.docs.live.net/7c43974eabdf9699/Documenten/STAD%20Florence/Financials%202025.xlsx%20seen%20by%20Florence.xlsx" TargetMode="External"/><Relationship Id="rId1" Type="http://schemas.openxmlformats.org/officeDocument/2006/relationships/externalLinkPath" Target="/7c43974eabdf9699/Documenten/STAD%20Florence/Financials%202025.xlsx%20seen%20by%20Floren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ankflow 2017"/>
      <sheetName val="STADEXP 2017"/>
      <sheetName val="Financial Statement 207"/>
      <sheetName val="Sheet2"/>
      <sheetName val="WG4C STAD 2018"/>
      <sheetName val="STAD FINANCIALS 2018"/>
      <sheetName val="WG4C FINANCIALS 2018 "/>
      <sheetName val="WG4C STAD 2019 "/>
      <sheetName val="Sheet1"/>
      <sheetName val="WG4C STAD 2020"/>
      <sheetName val="Petty Cash"/>
      <sheetName val="Sheet3"/>
      <sheetName val=" STAD 2020 "/>
      <sheetName val=" STAD 2021"/>
      <sheetName val="Financial Analysis 2021"/>
      <sheetName val="STAD 2022"/>
      <sheetName val="Financial Analysis 2022"/>
      <sheetName val="STAD 2023"/>
      <sheetName val="Financial Analysis 2023"/>
      <sheetName val="STAD 2024"/>
      <sheetName val="Financial Analysis 2024 "/>
      <sheetName val="STAD 2024 Sudan)"/>
      <sheetName val="STAD 2024 NL"/>
      <sheetName val="STAD 2025"/>
      <sheetName val="Financial Analysis 2025"/>
      <sheetName val="STAD 2025 Uganda"/>
      <sheetName val="STAD 2025 NL"/>
      <sheetName val="Breakdown receivables 2025"/>
      <sheetName val="STAD 2026"/>
      <sheetName val="Sheet5"/>
      <sheetName val="Sheet4"/>
      <sheetName val="Sheet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5">
          <cell r="D5">
            <v>2522.1300000000201</v>
          </cell>
        </row>
      </sheetData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A7F10-EAC9-47CE-AFC5-E6F8B8B4F940}">
  <dimension ref="A1:F44"/>
  <sheetViews>
    <sheetView tabSelected="1" topLeftCell="A11" workbookViewId="0">
      <selection activeCell="K24" sqref="K24"/>
    </sheetView>
  </sheetViews>
  <sheetFormatPr defaultColWidth="9" defaultRowHeight="15" x14ac:dyDescent="0.25"/>
  <cols>
    <col min="1" max="1" width="73.28515625" bestFit="1" customWidth="1"/>
    <col min="2" max="2" width="11.28515625" bestFit="1" customWidth="1"/>
    <col min="3" max="3" width="12.7109375" bestFit="1" customWidth="1"/>
  </cols>
  <sheetData>
    <row r="1" spans="1:3" ht="15.75" x14ac:dyDescent="0.25">
      <c r="A1" s="1" t="s">
        <v>0</v>
      </c>
    </row>
    <row r="2" spans="1:3" s="4" customFormat="1" ht="15.75" x14ac:dyDescent="0.25">
      <c r="A2" s="2"/>
      <c r="B2" s="3" t="s">
        <v>1</v>
      </c>
      <c r="C2" s="3" t="s">
        <v>2</v>
      </c>
    </row>
    <row r="3" spans="1:3" s="4" customFormat="1" ht="15.75" x14ac:dyDescent="0.25">
      <c r="A3" s="5" t="s">
        <v>3</v>
      </c>
      <c r="B3" s="6">
        <f>'[1]STAD 2025'!D5</f>
        <v>2522.1300000000201</v>
      </c>
      <c r="C3" s="7"/>
    </row>
    <row r="4" spans="1:3" s="4" customFormat="1" ht="15.75" x14ac:dyDescent="0.25">
      <c r="A4" s="8" t="s">
        <v>27</v>
      </c>
      <c r="B4" s="9">
        <v>500</v>
      </c>
      <c r="C4" s="7"/>
    </row>
    <row r="5" spans="1:3" ht="15.75" x14ac:dyDescent="0.25">
      <c r="A5" s="8" t="s">
        <v>28</v>
      </c>
      <c r="B5" s="9">
        <v>1065</v>
      </c>
      <c r="C5" s="2"/>
    </row>
    <row r="6" spans="1:3" ht="15.75" x14ac:dyDescent="0.25">
      <c r="A6" s="8" t="s">
        <v>32</v>
      </c>
      <c r="B6" s="9">
        <v>17459.820000000003</v>
      </c>
      <c r="C6" s="2"/>
    </row>
    <row r="7" spans="1:3" ht="15.75" x14ac:dyDescent="0.25">
      <c r="A7" s="10" t="s">
        <v>43</v>
      </c>
      <c r="B7" s="9">
        <v>8255</v>
      </c>
      <c r="C7" s="2"/>
    </row>
    <row r="8" spans="1:3" ht="15.75" x14ac:dyDescent="0.25">
      <c r="A8" s="8" t="s">
        <v>30</v>
      </c>
      <c r="B8" s="9">
        <v>1970</v>
      </c>
      <c r="C8" s="2"/>
    </row>
    <row r="9" spans="1:3" ht="15.75" x14ac:dyDescent="0.25">
      <c r="A9" s="10" t="s">
        <v>33</v>
      </c>
      <c r="B9" s="9">
        <v>6000</v>
      </c>
      <c r="C9" s="2"/>
    </row>
    <row r="10" spans="1:3" ht="15.75" x14ac:dyDescent="0.25">
      <c r="A10" s="8" t="s">
        <v>29</v>
      </c>
      <c r="B10" s="9">
        <v>3136.67</v>
      </c>
      <c r="C10" s="2"/>
    </row>
    <row r="11" spans="1:3" ht="15.75" x14ac:dyDescent="0.25">
      <c r="A11" s="11" t="s">
        <v>4</v>
      </c>
      <c r="B11" s="9">
        <v>8185.8</v>
      </c>
      <c r="C11" s="2"/>
    </row>
    <row r="12" spans="1:3" ht="15.75" x14ac:dyDescent="0.25">
      <c r="A12" s="12" t="s">
        <v>5</v>
      </c>
      <c r="B12" s="9">
        <v>1257</v>
      </c>
      <c r="C12" s="2"/>
    </row>
    <row r="13" spans="1:3" ht="15.75" x14ac:dyDescent="0.25">
      <c r="A13" s="13" t="s">
        <v>6</v>
      </c>
      <c r="B13" s="9">
        <v>3600</v>
      </c>
      <c r="C13" s="2"/>
    </row>
    <row r="14" spans="1:3" ht="15.75" x14ac:dyDescent="0.25">
      <c r="A14" s="14" t="s">
        <v>7</v>
      </c>
      <c r="B14" s="9">
        <v>5484</v>
      </c>
      <c r="C14" s="2"/>
    </row>
    <row r="15" spans="1:3" ht="15.75" x14ac:dyDescent="0.25">
      <c r="A15" s="15" t="s">
        <v>8</v>
      </c>
      <c r="B15" s="16">
        <f>SUM(B4:B14)</f>
        <v>56913.290000000008</v>
      </c>
      <c r="C15" s="2"/>
    </row>
    <row r="16" spans="1:3" ht="15.75" x14ac:dyDescent="0.25">
      <c r="A16" s="5" t="s">
        <v>9</v>
      </c>
      <c r="B16" s="17">
        <f>B3+B15</f>
        <v>59435.420000000027</v>
      </c>
      <c r="C16" s="2"/>
    </row>
    <row r="17" spans="1:6" ht="15.75" x14ac:dyDescent="0.25">
      <c r="A17" s="2"/>
      <c r="B17" s="2"/>
      <c r="C17" s="2"/>
    </row>
    <row r="18" spans="1:6" ht="15.75" x14ac:dyDescent="0.25">
      <c r="A18" s="18" t="s">
        <v>31</v>
      </c>
      <c r="B18" s="18"/>
      <c r="C18" s="19">
        <v>3137</v>
      </c>
    </row>
    <row r="19" spans="1:6" ht="15.75" x14ac:dyDescent="0.25">
      <c r="A19" s="18" t="s">
        <v>40</v>
      </c>
      <c r="B19" s="2"/>
      <c r="C19" s="19">
        <v>16593.89</v>
      </c>
    </row>
    <row r="20" spans="1:6" ht="15.75" x14ac:dyDescent="0.25">
      <c r="A20" s="2" t="s">
        <v>41</v>
      </c>
      <c r="B20" s="18"/>
      <c r="C20" s="19">
        <v>1379.55</v>
      </c>
    </row>
    <row r="21" spans="1:6" ht="15.75" x14ac:dyDescent="0.25">
      <c r="A21" s="20" t="s">
        <v>42</v>
      </c>
      <c r="B21" s="2"/>
      <c r="C21" s="19">
        <v>3500</v>
      </c>
    </row>
    <row r="22" spans="1:6" ht="15.75" x14ac:dyDescent="0.25">
      <c r="A22" s="20" t="s">
        <v>34</v>
      </c>
      <c r="B22" s="20"/>
      <c r="C22" s="19">
        <v>13240</v>
      </c>
    </row>
    <row r="23" spans="1:6" ht="15.75" x14ac:dyDescent="0.25">
      <c r="A23" s="20" t="s">
        <v>10</v>
      </c>
      <c r="B23" s="20"/>
      <c r="C23" s="19">
        <v>385</v>
      </c>
    </row>
    <row r="24" spans="1:6" ht="15.75" x14ac:dyDescent="0.25">
      <c r="A24" s="20" t="s">
        <v>11</v>
      </c>
      <c r="B24" s="20"/>
      <c r="C24" s="19">
        <v>1300</v>
      </c>
    </row>
    <row r="25" spans="1:6" ht="15.75" x14ac:dyDescent="0.25">
      <c r="A25" s="20" t="s">
        <v>35</v>
      </c>
      <c r="B25" s="20"/>
      <c r="C25" s="19">
        <v>4205</v>
      </c>
    </row>
    <row r="26" spans="1:6" ht="15.75" x14ac:dyDescent="0.25">
      <c r="A26" s="20" t="s">
        <v>12</v>
      </c>
      <c r="B26" s="20"/>
      <c r="C26" s="19">
        <v>8864.65</v>
      </c>
    </row>
    <row r="27" spans="1:6" ht="15.75" x14ac:dyDescent="0.25">
      <c r="A27" s="20" t="s">
        <v>13</v>
      </c>
      <c r="B27" s="20"/>
      <c r="C27" s="19">
        <v>600</v>
      </c>
    </row>
    <row r="28" spans="1:6" ht="15.75" x14ac:dyDescent="0.25">
      <c r="A28" s="20" t="s">
        <v>39</v>
      </c>
      <c r="B28" s="20"/>
      <c r="C28" s="19">
        <v>1580.46</v>
      </c>
    </row>
    <row r="29" spans="1:6" ht="16.5" thickBot="1" x14ac:dyDescent="0.3">
      <c r="A29" s="15" t="s">
        <v>14</v>
      </c>
      <c r="B29" s="22"/>
      <c r="C29" s="23">
        <f>SUM(C18:C28)</f>
        <v>54785.55</v>
      </c>
    </row>
    <row r="30" spans="1:6" ht="15.75" x14ac:dyDescent="0.25">
      <c r="A30" s="24" t="s">
        <v>15</v>
      </c>
      <c r="B30" s="2"/>
      <c r="C30" s="19">
        <v>20</v>
      </c>
    </row>
    <row r="31" spans="1:6" ht="15.75" x14ac:dyDescent="0.25">
      <c r="A31" s="2" t="s">
        <v>16</v>
      </c>
      <c r="B31" s="25"/>
      <c r="C31" s="19">
        <v>155</v>
      </c>
    </row>
    <row r="32" spans="1:6" ht="15.75" x14ac:dyDescent="0.25">
      <c r="A32" s="2" t="s">
        <v>17</v>
      </c>
      <c r="B32" s="25"/>
      <c r="C32" s="19">
        <v>240.4</v>
      </c>
      <c r="F32" s="26"/>
    </row>
    <row r="33" spans="1:3" ht="15.75" x14ac:dyDescent="0.25">
      <c r="A33" s="2" t="s">
        <v>38</v>
      </c>
      <c r="B33" s="25"/>
      <c r="C33" s="27">
        <v>951.45000000000016</v>
      </c>
    </row>
    <row r="34" spans="1:3" ht="15.75" x14ac:dyDescent="0.25">
      <c r="A34" s="28" t="s">
        <v>18</v>
      </c>
      <c r="B34" s="29"/>
      <c r="C34" s="27">
        <v>69.989999999999995</v>
      </c>
    </row>
    <row r="35" spans="1:3" ht="15.75" x14ac:dyDescent="0.25">
      <c r="A35" s="2" t="s">
        <v>19</v>
      </c>
      <c r="B35" s="30"/>
      <c r="C35" s="27">
        <v>314.60000000000002</v>
      </c>
    </row>
    <row r="36" spans="1:3" ht="15.75" x14ac:dyDescent="0.25">
      <c r="A36" s="2" t="s">
        <v>20</v>
      </c>
      <c r="B36" s="25"/>
      <c r="C36" s="27">
        <v>543.63</v>
      </c>
    </row>
    <row r="37" spans="1:3" ht="15.75" x14ac:dyDescent="0.25">
      <c r="A37" s="31" t="s">
        <v>21</v>
      </c>
      <c r="B37" s="32"/>
      <c r="C37" s="27">
        <v>406.2</v>
      </c>
    </row>
    <row r="38" spans="1:3" ht="15.75" x14ac:dyDescent="0.25">
      <c r="A38" s="31" t="s">
        <v>22</v>
      </c>
      <c r="B38" s="32"/>
      <c r="C38" s="27">
        <v>250</v>
      </c>
    </row>
    <row r="39" spans="1:3" ht="15.75" x14ac:dyDescent="0.25">
      <c r="A39" s="31" t="s">
        <v>36</v>
      </c>
      <c r="B39" s="32"/>
      <c r="C39" s="27">
        <v>129</v>
      </c>
    </row>
    <row r="40" spans="1:3" ht="15.75" x14ac:dyDescent="0.25">
      <c r="A40" s="2" t="s">
        <v>37</v>
      </c>
      <c r="B40" s="25"/>
      <c r="C40" s="27">
        <v>189.96</v>
      </c>
    </row>
    <row r="41" spans="1:3" ht="15.75" x14ac:dyDescent="0.25">
      <c r="A41" s="7" t="s">
        <v>23</v>
      </c>
      <c r="B41" s="32"/>
      <c r="C41" s="27">
        <v>75</v>
      </c>
    </row>
    <row r="42" spans="1:3" ht="15.75" x14ac:dyDescent="0.25">
      <c r="A42" s="15" t="s">
        <v>24</v>
      </c>
      <c r="B42" s="15"/>
      <c r="C42" s="16">
        <f>SUM(C30:C41)</f>
        <v>3345.23</v>
      </c>
    </row>
    <row r="43" spans="1:3" ht="16.5" thickBot="1" x14ac:dyDescent="0.3">
      <c r="A43" s="5" t="s">
        <v>25</v>
      </c>
      <c r="B43" s="5"/>
      <c r="C43" s="33">
        <f>C29+C42</f>
        <v>58130.780000000006</v>
      </c>
    </row>
    <row r="44" spans="1:3" ht="15.75" x14ac:dyDescent="0.25">
      <c r="A44" s="21" t="s">
        <v>26</v>
      </c>
      <c r="B44" s="34">
        <f>B16-C43</f>
        <v>1304.6400000000212</v>
      </c>
      <c r="C44" s="3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Analysis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FamEmeh FamEmeh</dc:creator>
  <cp:lastModifiedBy>Florence Aate Andrew</cp:lastModifiedBy>
  <dcterms:created xsi:type="dcterms:W3CDTF">2026-02-05T18:51:33Z</dcterms:created>
  <dcterms:modified xsi:type="dcterms:W3CDTF">2026-03-31T10:46:10Z</dcterms:modified>
</cp:coreProperties>
</file>