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600" windowHeight="9795"/>
  </bookViews>
  <sheets>
    <sheet name="Ark3" sheetId="3" r:id="rId1"/>
  </sheets>
  <calcPr calcId="145621"/>
</workbook>
</file>

<file path=xl/calcChain.xml><?xml version="1.0" encoding="utf-8"?>
<calcChain xmlns="http://schemas.openxmlformats.org/spreadsheetml/2006/main">
  <c r="F123" i="3" l="1"/>
  <c r="F322" i="3" l="1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4" i="3"/>
  <c r="S22" i="3" l="1"/>
  <c r="T22" i="3"/>
  <c r="F122" i="3" l="1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41" i="3"/>
  <c r="AA41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AB4" i="3"/>
  <c r="AA4" i="3"/>
  <c r="AB3" i="3"/>
  <c r="AA3" i="3"/>
  <c r="AB2" i="3"/>
  <c r="AA2" i="3"/>
  <c r="F45" i="3" s="1"/>
  <c r="AB1" i="3"/>
  <c r="AA1" i="3"/>
  <c r="F34" i="3" l="1"/>
  <c r="F42" i="3"/>
  <c r="F51" i="3"/>
  <c r="F59" i="3"/>
  <c r="F67" i="3"/>
  <c r="F75" i="3"/>
  <c r="F83" i="3"/>
  <c r="F91" i="3"/>
  <c r="F99" i="3"/>
  <c r="F29" i="3"/>
  <c r="F35" i="3"/>
  <c r="F43" i="3"/>
  <c r="F52" i="3"/>
  <c r="F60" i="3"/>
  <c r="F68" i="3"/>
  <c r="F76" i="3"/>
  <c r="F84" i="3"/>
  <c r="F92" i="3"/>
  <c r="F100" i="3"/>
  <c r="F27" i="3"/>
  <c r="F36" i="3"/>
  <c r="F44" i="3"/>
  <c r="F53" i="3"/>
  <c r="F61" i="3"/>
  <c r="F69" i="3"/>
  <c r="F77" i="3"/>
  <c r="F85" i="3"/>
  <c r="F93" i="3"/>
  <c r="F101" i="3"/>
  <c r="F25" i="3"/>
  <c r="F37" i="3"/>
  <c r="F46" i="3"/>
  <c r="F54" i="3"/>
  <c r="F62" i="3"/>
  <c r="F70" i="3"/>
  <c r="F78" i="3"/>
  <c r="F86" i="3"/>
  <c r="F94" i="3"/>
  <c r="F102" i="3"/>
  <c r="F38" i="3"/>
  <c r="F47" i="3"/>
  <c r="F55" i="3"/>
  <c r="F63" i="3"/>
  <c r="F71" i="3"/>
  <c r="F79" i="3"/>
  <c r="F87" i="3"/>
  <c r="F95" i="3"/>
  <c r="F103" i="3"/>
  <c r="F33" i="3"/>
  <c r="F39" i="3"/>
  <c r="F48" i="3"/>
  <c r="F56" i="3"/>
  <c r="F64" i="3"/>
  <c r="F72" i="3"/>
  <c r="F80" i="3"/>
  <c r="F88" i="3"/>
  <c r="F96" i="3"/>
  <c r="F104" i="3"/>
  <c r="F24" i="3"/>
  <c r="F40" i="3"/>
  <c r="F49" i="3"/>
  <c r="F57" i="3"/>
  <c r="F65" i="3"/>
  <c r="F73" i="3"/>
  <c r="F81" i="3"/>
  <c r="F89" i="3"/>
  <c r="F97" i="3"/>
  <c r="F105" i="3"/>
  <c r="F31" i="3"/>
  <c r="F28" i="3"/>
  <c r="F41" i="3"/>
  <c r="F50" i="3"/>
  <c r="F58" i="3"/>
  <c r="F66" i="3"/>
  <c r="F74" i="3"/>
  <c r="F82" i="3"/>
  <c r="F90" i="3"/>
  <c r="F98" i="3"/>
  <c r="F106" i="3"/>
  <c r="F26" i="3"/>
  <c r="F30" i="3"/>
  <c r="F23" i="3"/>
  <c r="F32" i="3"/>
  <c r="O22" i="3"/>
  <c r="N22" i="3"/>
  <c r="O21" i="3"/>
  <c r="N21" i="3"/>
  <c r="S21" i="3"/>
  <c r="T21" i="3"/>
  <c r="O19" i="3" l="1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J20" i="3"/>
  <c r="I20" i="3"/>
  <c r="T18" i="3"/>
  <c r="S18" i="3"/>
  <c r="T17" i="3"/>
  <c r="S17" i="3"/>
  <c r="T16" i="3"/>
  <c r="S16" i="3"/>
  <c r="T15" i="3"/>
  <c r="S15" i="3"/>
  <c r="T14" i="3"/>
  <c r="S14" i="3"/>
  <c r="T13" i="3"/>
  <c r="S13" i="3"/>
  <c r="T12" i="3"/>
  <c r="S12" i="3"/>
  <c r="T11" i="3"/>
  <c r="S11" i="3"/>
  <c r="T10" i="3"/>
  <c r="S10" i="3"/>
  <c r="T9" i="3"/>
  <c r="S9" i="3"/>
  <c r="T8" i="3"/>
  <c r="S8" i="3"/>
  <c r="T7" i="3"/>
  <c r="S7" i="3"/>
  <c r="T6" i="3"/>
  <c r="S6" i="3"/>
  <c r="T5" i="3"/>
  <c r="S5" i="3"/>
  <c r="T4" i="3"/>
  <c r="S4" i="3"/>
  <c r="T3" i="3"/>
  <c r="S3" i="3"/>
  <c r="T2" i="3"/>
  <c r="I16" i="3" l="1"/>
  <c r="J16" i="3"/>
  <c r="G18" i="3" l="1"/>
</calcChain>
</file>

<file path=xl/sharedStrings.xml><?xml version="1.0" encoding="utf-8"?>
<sst xmlns="http://schemas.openxmlformats.org/spreadsheetml/2006/main" count="112" uniqueCount="86">
  <si>
    <t>Indtægt</t>
  </si>
  <si>
    <t>Udgift</t>
  </si>
  <si>
    <t>Kontotekst</t>
  </si>
  <si>
    <t>Bemærkninger</t>
  </si>
  <si>
    <t>Konto</t>
  </si>
  <si>
    <t>Bilag</t>
  </si>
  <si>
    <t>Kasse</t>
  </si>
  <si>
    <t>Bank</t>
  </si>
  <si>
    <t>Kontrol</t>
  </si>
  <si>
    <t>I Alt</t>
  </si>
  <si>
    <t>Til</t>
  </si>
  <si>
    <t>højre herfor</t>
  </si>
  <si>
    <t>er den tabel</t>
  </si>
  <si>
    <t>der henter tekster</t>
  </si>
  <si>
    <t>når der indtastes</t>
  </si>
  <si>
    <t>kontonummer</t>
  </si>
  <si>
    <t>i kolonne E</t>
  </si>
  <si>
    <t>I denne version beskyttes alle celler undtagen de gule , hvor der kan inddateres</t>
  </si>
  <si>
    <t>1. Beskyt hele arket</t>
  </si>
  <si>
    <t>Gennemse</t>
  </si>
  <si>
    <t>Formater alle celler til låst</t>
  </si>
  <si>
    <t>Beskyt ark</t>
  </si>
  <si>
    <t>OK</t>
  </si>
  <si>
    <t>2. beskyt delvis ark</t>
  </si>
  <si>
    <t>Fjern arkneskyttelse</t>
  </si>
  <si>
    <t>Fjern Arkbeskyttelse</t>
  </si>
  <si>
    <t>Marker celler der ikke skal være låst/beskyttet</t>
  </si>
  <si>
    <t>Slet "V" i beskyttelse</t>
  </si>
  <si>
    <t>Aflsut med at beskyttes ark.</t>
  </si>
  <si>
    <t>Nedenstående er en automatisk sammentælling af bank</t>
  </si>
  <si>
    <t>og kasse, og er kun til information for kontrol af banken</t>
  </si>
  <si>
    <t>Donation til OSK</t>
  </si>
  <si>
    <t>Kørselspenge</t>
  </si>
  <si>
    <t>7. tradition</t>
  </si>
  <si>
    <t>Kaffe m.m.</t>
  </si>
  <si>
    <t>OSR/OSS</t>
  </si>
  <si>
    <t>Donation til RSK</t>
  </si>
  <si>
    <t>Boxit</t>
  </si>
  <si>
    <t>Postbox</t>
  </si>
  <si>
    <t>H&amp;I</t>
  </si>
  <si>
    <t>Bankbebyr/rente</t>
  </si>
  <si>
    <t>Konvent</t>
  </si>
  <si>
    <t>Litteraturoverskud</t>
  </si>
  <si>
    <t>01-01-19</t>
  </si>
  <si>
    <t>Beholdning ved årets start:</t>
  </si>
  <si>
    <t>Lyset</t>
  </si>
  <si>
    <t>Trods forskelligheder</t>
  </si>
  <si>
    <t>Mia OSS Kørsel til OSK</t>
  </si>
  <si>
    <t>Jeppe. Frh.</t>
  </si>
  <si>
    <t>Mobilepay</t>
  </si>
  <si>
    <t>Gave til pedel</t>
  </si>
  <si>
    <t>Mia OSS Kørsel til OSK+RSK</t>
  </si>
  <si>
    <t>Basic Blues</t>
  </si>
  <si>
    <t>Netbank abonnement</t>
  </si>
  <si>
    <t>Standardoverførsel</t>
  </si>
  <si>
    <t>06.05.19</t>
  </si>
  <si>
    <t>Vi om til at tro</t>
  </si>
  <si>
    <t>Friheden</t>
  </si>
  <si>
    <t>Mia OSS</t>
  </si>
  <si>
    <t>Jimmy Friheden</t>
  </si>
  <si>
    <t>Thomas Thisted</t>
  </si>
  <si>
    <t>03.06.19-27.06.19</t>
  </si>
  <si>
    <t>01.07.19-31.07.19</t>
  </si>
  <si>
    <t>06.08.19-12.08.19</t>
  </si>
  <si>
    <t>Power of love</t>
  </si>
  <si>
    <t>14.08.19-19.08.19</t>
  </si>
  <si>
    <t>Jens Langkniv</t>
  </si>
  <si>
    <t>Kørsel og diæt RSK-møde</t>
  </si>
  <si>
    <t>Freebird</t>
  </si>
  <si>
    <t>Vi kom til at tro</t>
  </si>
  <si>
    <t>19.08.19-28.08.19</t>
  </si>
  <si>
    <t>04.09.19-30.09.19</t>
  </si>
  <si>
    <t>Mia</t>
  </si>
  <si>
    <t>218,25‬</t>
  </si>
  <si>
    <t>02.10.19-30.10.19</t>
  </si>
  <si>
    <t>Kørsel+ diæt</t>
  </si>
  <si>
    <t>Kørsel til OSK</t>
  </si>
  <si>
    <t>Hotel til RSK-møde</t>
  </si>
  <si>
    <t>‭396,04‬</t>
  </si>
  <si>
    <t>06.11.19- 27.12.19</t>
  </si>
  <si>
    <t>Overskud 2019</t>
  </si>
  <si>
    <t>Indtægter 2019</t>
  </si>
  <si>
    <t>Udgifter 2019</t>
  </si>
  <si>
    <t>Hvad vi burde have nu</t>
  </si>
  <si>
    <t>Hvad vi faktisk har</t>
  </si>
  <si>
    <t>For meget i kassen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</si>
</sst>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 applyProtection="1"/>
    <xf numFmtId="0" fontId="0" fillId="0" borderId="1" xfId="0" applyBorder="1" applyProtection="1">
      <protection locked="0"/>
    </xf>
    <xf numFmtId="164" fontId="0" fillId="0" borderId="1" xfId="1" applyFont="1" applyFill="1" applyBorder="1" applyProtection="1">
      <protection locked="0"/>
    </xf>
    <xf numFmtId="164" fontId="0" fillId="0" borderId="1" xfId="1" applyFont="1" applyBorder="1" applyProtection="1">
      <protection locked="0"/>
    </xf>
    <xf numFmtId="0" fontId="0" fillId="0" borderId="0" xfId="0" applyProtection="1"/>
    <xf numFmtId="164" fontId="0" fillId="0" borderId="1" xfId="1" applyFont="1" applyFill="1" applyBorder="1" applyProtection="1"/>
    <xf numFmtId="164" fontId="2" fillId="0" borderId="0" xfId="1" applyFont="1" applyFill="1" applyProtection="1"/>
    <xf numFmtId="164" fontId="0" fillId="0" borderId="0" xfId="1" applyFont="1" applyFill="1" applyProtection="1"/>
    <xf numFmtId="164" fontId="0" fillId="2" borderId="2" xfId="1" applyFont="1" applyFill="1" applyBorder="1" applyProtection="1"/>
    <xf numFmtId="164" fontId="0" fillId="2" borderId="3" xfId="1" applyFont="1" applyFill="1" applyBorder="1" applyProtection="1"/>
    <xf numFmtId="164" fontId="0" fillId="2" borderId="8" xfId="1" applyFont="1" applyFill="1" applyBorder="1" applyProtection="1"/>
    <xf numFmtId="164" fontId="0" fillId="2" borderId="6" xfId="1" applyFont="1" applyFill="1" applyBorder="1" applyProtection="1"/>
    <xf numFmtId="164" fontId="0" fillId="2" borderId="4" xfId="1" applyFont="1" applyFill="1" applyBorder="1" applyProtection="1"/>
    <xf numFmtId="164" fontId="0" fillId="2" borderId="5" xfId="1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164" fontId="0" fillId="2" borderId="1" xfId="1" applyFont="1" applyFill="1" applyBorder="1" applyProtection="1"/>
    <xf numFmtId="0" fontId="0" fillId="0" borderId="1" xfId="0" applyBorder="1" applyProtection="1"/>
    <xf numFmtId="164" fontId="0" fillId="2" borderId="10" xfId="1" applyFont="1" applyFill="1" applyBorder="1" applyProtection="1"/>
    <xf numFmtId="164" fontId="0" fillId="2" borderId="11" xfId="1" applyFont="1" applyFill="1" applyBorder="1" applyProtection="1"/>
    <xf numFmtId="0" fontId="0" fillId="2" borderId="2" xfId="0" applyFill="1" applyBorder="1" applyProtection="1"/>
    <xf numFmtId="0" fontId="0" fillId="2" borderId="12" xfId="0" applyFill="1" applyBorder="1" applyProtection="1"/>
    <xf numFmtId="164" fontId="0" fillId="2" borderId="12" xfId="1" applyFont="1" applyFill="1" applyBorder="1" applyProtection="1"/>
    <xf numFmtId="0" fontId="0" fillId="2" borderId="4" xfId="0" applyFill="1" applyBorder="1" applyProtection="1"/>
    <xf numFmtId="0" fontId="0" fillId="2" borderId="13" xfId="0" applyFill="1" applyBorder="1" applyProtection="1"/>
    <xf numFmtId="164" fontId="0" fillId="2" borderId="13" xfId="1" applyFont="1" applyFill="1" applyBorder="1" applyProtection="1"/>
    <xf numFmtId="165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164" fontId="0" fillId="0" borderId="0" xfId="1" applyFont="1" applyFill="1" applyBorder="1" applyProtection="1"/>
    <xf numFmtId="164" fontId="0" fillId="0" borderId="6" xfId="1" applyFont="1" applyFill="1" applyBorder="1" applyProtection="1"/>
    <xf numFmtId="0" fontId="3" fillId="2" borderId="9" xfId="0" applyFont="1" applyFill="1" applyBorder="1" applyProtection="1"/>
    <xf numFmtId="0" fontId="0" fillId="2" borderId="10" xfId="0" applyFill="1" applyBorder="1" applyProtection="1"/>
    <xf numFmtId="164" fontId="0" fillId="0" borderId="7" xfId="1" applyFont="1" applyFill="1" applyBorder="1" applyProtection="1"/>
    <xf numFmtId="0" fontId="0" fillId="0" borderId="0" xfId="0" applyFill="1" applyProtection="1"/>
    <xf numFmtId="164" fontId="0" fillId="0" borderId="8" xfId="1" applyFont="1" applyFill="1" applyBorder="1" applyProtection="1"/>
    <xf numFmtId="49" fontId="0" fillId="2" borderId="1" xfId="0" applyNumberFormat="1" applyFill="1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Fill="1" applyBorder="1" applyProtection="1">
      <protection locked="0"/>
    </xf>
    <xf numFmtId="164" fontId="0" fillId="0" borderId="1" xfId="1" applyFont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164" fontId="0" fillId="4" borderId="1" xfId="1" applyFont="1" applyFill="1" applyBorder="1" applyProtection="1">
      <protection locked="0"/>
    </xf>
  </cellXfs>
  <cellStyles count="2">
    <cellStyle name="K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322"/>
  <sheetViews>
    <sheetView tabSelected="1" zoomScale="90" zoomScaleNormal="90" workbookViewId="0">
      <pane ySplit="22" topLeftCell="A23" activePane="bottomLeft" state="frozen"/>
      <selection pane="bottomLeft" activeCell="N33" sqref="N33"/>
    </sheetView>
  </sheetViews>
  <sheetFormatPr defaultRowHeight="15" x14ac:dyDescent="0.25"/>
  <cols>
    <col min="1" max="2" width="1.7109375" style="5" customWidth="1"/>
    <col min="3" max="3" width="9.7109375" style="5" customWidth="1"/>
    <col min="4" max="4" width="6.7109375" style="31" customWidth="1"/>
    <col min="5" max="5" width="6.7109375" style="5" customWidth="1"/>
    <col min="6" max="6" width="16.7109375" style="5" customWidth="1"/>
    <col min="7" max="7" width="25.7109375" style="5" customWidth="1"/>
    <col min="8" max="8" width="5.7109375" style="5" customWidth="1"/>
    <col min="9" max="9" width="11.7109375" style="1" customWidth="1"/>
    <col min="10" max="10" width="11.7109375" style="8" customWidth="1"/>
    <col min="11" max="11" width="5.140625" style="8" customWidth="1"/>
    <col min="12" max="12" width="6.7109375" style="5" customWidth="1"/>
    <col min="13" max="13" width="16.7109375" style="5" customWidth="1"/>
    <col min="14" max="14" width="11.7109375" style="1" customWidth="1"/>
    <col min="15" max="15" width="11.7109375" style="5" customWidth="1"/>
    <col min="16" max="16" width="5" style="5" customWidth="1"/>
    <col min="17" max="17" width="9.140625" style="5"/>
    <col min="18" max="18" width="16" style="5" customWidth="1"/>
    <col min="19" max="19" width="11.7109375" style="5" customWidth="1"/>
    <col min="20" max="20" width="12" style="5" customWidth="1"/>
    <col min="21" max="27" width="9.140625" style="5"/>
    <col min="28" max="28" width="17.7109375" style="5" customWidth="1"/>
    <col min="29" max="16384" width="9.140625" style="5"/>
  </cols>
  <sheetData>
    <row r="1" spans="3:28" x14ac:dyDescent="0.25">
      <c r="L1" s="18" t="s">
        <v>4</v>
      </c>
      <c r="M1" s="18" t="s">
        <v>2</v>
      </c>
      <c r="N1" s="19" t="s">
        <v>0</v>
      </c>
      <c r="O1" s="18" t="s">
        <v>1</v>
      </c>
      <c r="Q1" s="18" t="s">
        <v>4</v>
      </c>
      <c r="R1" s="18" t="s">
        <v>2</v>
      </c>
      <c r="S1" s="19" t="s">
        <v>0</v>
      </c>
      <c r="T1" s="18" t="s">
        <v>1</v>
      </c>
      <c r="Y1" s="5" t="s">
        <v>10</v>
      </c>
      <c r="AA1" s="18" t="str">
        <f>+L1</f>
        <v>Konto</v>
      </c>
      <c r="AB1" s="18" t="str">
        <f>+M1</f>
        <v>Kontotekst</v>
      </c>
    </row>
    <row r="2" spans="3:28" x14ac:dyDescent="0.25">
      <c r="L2" s="30">
        <v>101</v>
      </c>
      <c r="M2" s="30" t="s">
        <v>31</v>
      </c>
      <c r="N2" s="6">
        <f>SUMIF($E$23:$E$122,L2,$I$23:$I$122)</f>
        <v>17913.5</v>
      </c>
      <c r="O2" s="6">
        <f>SUMIF($E$23:$E$122,L2,$J$23:$J$122)</f>
        <v>0</v>
      </c>
      <c r="Q2" s="30">
        <v>500</v>
      </c>
      <c r="R2" s="30"/>
      <c r="S2" s="6"/>
      <c r="T2" s="6">
        <f t="shared" ref="T2:T9" si="0">SUMIF($E$23:$E$122,Q2,$J$23:$J$122)</f>
        <v>0</v>
      </c>
      <c r="Y2" s="5" t="s">
        <v>11</v>
      </c>
      <c r="AA2" s="18">
        <f t="shared" ref="AA2:AA22" si="1">+L2</f>
        <v>101</v>
      </c>
      <c r="AB2" s="18" t="str">
        <f t="shared" ref="AB2:AB22" si="2">+M2</f>
        <v>Donation til OSK</v>
      </c>
    </row>
    <row r="3" spans="3:28" x14ac:dyDescent="0.25">
      <c r="C3" s="5" t="s">
        <v>17</v>
      </c>
      <c r="L3" s="30">
        <v>102</v>
      </c>
      <c r="M3" s="30" t="s">
        <v>32</v>
      </c>
      <c r="N3" s="6">
        <f t="shared" ref="N3:N19" si="3">SUMIF($E$23:$E$122,L3,$I$23:$I$122)</f>
        <v>0</v>
      </c>
      <c r="O3" s="6">
        <f t="shared" ref="O3:O19" si="4">SUMIF($E$23:$E$122,L3,$J$23:$J$122)</f>
        <v>1600</v>
      </c>
      <c r="Q3" s="30">
        <v>501</v>
      </c>
      <c r="R3" s="30"/>
      <c r="S3" s="6">
        <f t="shared" ref="S3:S9" si="5">SUMIF($E$23:$E$122,Q3,$I$23:$I$122)</f>
        <v>0</v>
      </c>
      <c r="T3" s="6">
        <f t="shared" si="0"/>
        <v>0</v>
      </c>
      <c r="Y3" s="5" t="s">
        <v>12</v>
      </c>
      <c r="AA3" s="18">
        <f t="shared" si="1"/>
        <v>102</v>
      </c>
      <c r="AB3" s="18" t="str">
        <f t="shared" si="2"/>
        <v>Kørselspenge</v>
      </c>
    </row>
    <row r="4" spans="3:28" x14ac:dyDescent="0.25">
      <c r="L4" s="30">
        <v>103</v>
      </c>
      <c r="M4" s="30" t="s">
        <v>33</v>
      </c>
      <c r="N4" s="6">
        <f t="shared" si="3"/>
        <v>516</v>
      </c>
      <c r="O4" s="6">
        <f t="shared" si="4"/>
        <v>0</v>
      </c>
      <c r="Q4" s="30">
        <v>502</v>
      </c>
      <c r="R4" s="30"/>
      <c r="S4" s="6">
        <f t="shared" si="5"/>
        <v>0</v>
      </c>
      <c r="T4" s="6">
        <f t="shared" si="0"/>
        <v>0</v>
      </c>
      <c r="Y4" s="5" t="s">
        <v>13</v>
      </c>
      <c r="AA4" s="18">
        <f t="shared" si="1"/>
        <v>103</v>
      </c>
      <c r="AB4" s="18" t="str">
        <f t="shared" si="2"/>
        <v>7. tradition</v>
      </c>
    </row>
    <row r="5" spans="3:28" x14ac:dyDescent="0.25">
      <c r="C5" s="5" t="s">
        <v>18</v>
      </c>
      <c r="L5" s="30">
        <v>104</v>
      </c>
      <c r="M5" s="30" t="s">
        <v>34</v>
      </c>
      <c r="N5" s="6">
        <f t="shared" si="3"/>
        <v>0</v>
      </c>
      <c r="O5" s="6">
        <f t="shared" si="4"/>
        <v>0</v>
      </c>
      <c r="Q5" s="30">
        <v>503</v>
      </c>
      <c r="R5" s="30"/>
      <c r="S5" s="6">
        <f t="shared" si="5"/>
        <v>0</v>
      </c>
      <c r="T5" s="6">
        <f t="shared" si="0"/>
        <v>0</v>
      </c>
      <c r="Y5" s="5" t="s">
        <v>14</v>
      </c>
      <c r="AA5" s="18">
        <f t="shared" si="1"/>
        <v>104</v>
      </c>
      <c r="AB5" s="18" t="str">
        <f t="shared" si="2"/>
        <v>Kaffe m.m.</v>
      </c>
    </row>
    <row r="6" spans="3:28" x14ac:dyDescent="0.25">
      <c r="D6" s="32" t="s">
        <v>20</v>
      </c>
      <c r="L6" s="30">
        <v>201</v>
      </c>
      <c r="M6" s="30" t="s">
        <v>35</v>
      </c>
      <c r="N6" s="6">
        <f t="shared" si="3"/>
        <v>0</v>
      </c>
      <c r="O6" s="6">
        <f t="shared" si="4"/>
        <v>2015</v>
      </c>
      <c r="Q6" s="30">
        <v>504</v>
      </c>
      <c r="R6" s="30"/>
      <c r="S6" s="6">
        <f t="shared" si="5"/>
        <v>0</v>
      </c>
      <c r="T6" s="6">
        <f t="shared" si="0"/>
        <v>0</v>
      </c>
      <c r="Y6" s="5" t="s">
        <v>15</v>
      </c>
      <c r="AA6" s="18">
        <f t="shared" si="1"/>
        <v>201</v>
      </c>
      <c r="AB6" s="18" t="str">
        <f t="shared" si="2"/>
        <v>OSR/OSS</v>
      </c>
    </row>
    <row r="7" spans="3:28" x14ac:dyDescent="0.25">
      <c r="E7" s="5" t="s">
        <v>19</v>
      </c>
      <c r="L7" s="30">
        <v>202</v>
      </c>
      <c r="M7" s="30" t="s">
        <v>36</v>
      </c>
      <c r="N7" s="6">
        <f t="shared" si="3"/>
        <v>0</v>
      </c>
      <c r="O7" s="6">
        <f t="shared" si="4"/>
        <v>110000</v>
      </c>
      <c r="Q7" s="30">
        <v>505</v>
      </c>
      <c r="R7" s="30"/>
      <c r="S7" s="6">
        <f t="shared" si="5"/>
        <v>0</v>
      </c>
      <c r="T7" s="6">
        <f t="shared" si="0"/>
        <v>0</v>
      </c>
      <c r="Y7" s="5" t="s">
        <v>16</v>
      </c>
      <c r="AA7" s="18">
        <f t="shared" si="1"/>
        <v>202</v>
      </c>
      <c r="AB7" s="18" t="str">
        <f t="shared" si="2"/>
        <v>Donation til RSK</v>
      </c>
    </row>
    <row r="8" spans="3:28" x14ac:dyDescent="0.25">
      <c r="F8" s="5" t="s">
        <v>21</v>
      </c>
      <c r="G8" s="5" t="s">
        <v>22</v>
      </c>
      <c r="L8" s="30">
        <v>203</v>
      </c>
      <c r="M8" s="30" t="s">
        <v>37</v>
      </c>
      <c r="N8" s="6">
        <f t="shared" si="3"/>
        <v>0</v>
      </c>
      <c r="O8" s="6">
        <f t="shared" si="4"/>
        <v>5545</v>
      </c>
      <c r="Q8" s="30"/>
      <c r="R8" s="30"/>
      <c r="S8" s="6">
        <f t="shared" si="5"/>
        <v>0</v>
      </c>
      <c r="T8" s="6">
        <f t="shared" si="0"/>
        <v>0</v>
      </c>
      <c r="AA8" s="18">
        <f t="shared" si="1"/>
        <v>203</v>
      </c>
      <c r="AB8" s="18" t="str">
        <f t="shared" si="2"/>
        <v>Boxit</v>
      </c>
    </row>
    <row r="9" spans="3:28" x14ac:dyDescent="0.25">
      <c r="L9" s="30">
        <v>204</v>
      </c>
      <c r="M9" s="30" t="s">
        <v>38</v>
      </c>
      <c r="N9" s="6">
        <f t="shared" si="3"/>
        <v>0</v>
      </c>
      <c r="O9" s="6">
        <f t="shared" si="4"/>
        <v>0</v>
      </c>
      <c r="Q9" s="30"/>
      <c r="R9" s="30"/>
      <c r="S9" s="6">
        <f t="shared" si="5"/>
        <v>0</v>
      </c>
      <c r="T9" s="6">
        <f t="shared" si="0"/>
        <v>0</v>
      </c>
      <c r="AA9" s="18">
        <f t="shared" si="1"/>
        <v>204</v>
      </c>
      <c r="AB9" s="18" t="str">
        <f t="shared" si="2"/>
        <v>Postbox</v>
      </c>
    </row>
    <row r="10" spans="3:28" x14ac:dyDescent="0.25">
      <c r="C10" s="5" t="s">
        <v>23</v>
      </c>
      <c r="L10" s="30">
        <v>205</v>
      </c>
      <c r="M10" s="30" t="s">
        <v>39</v>
      </c>
      <c r="N10" s="6">
        <f t="shared" si="3"/>
        <v>0</v>
      </c>
      <c r="O10" s="6">
        <f t="shared" si="4"/>
        <v>0</v>
      </c>
      <c r="Q10" s="30"/>
      <c r="R10" s="30"/>
      <c r="S10" s="6">
        <f t="shared" ref="S10:S18" si="6">SUMIF($E$23:$E$122,Q10,$I$23:$I$122)</f>
        <v>0</v>
      </c>
      <c r="T10" s="6">
        <f t="shared" ref="T10:T18" si="7">SUMIF($E$23:$E$122,Q10,$J$23:$J$122)</f>
        <v>0</v>
      </c>
      <c r="AA10" s="18">
        <f t="shared" si="1"/>
        <v>205</v>
      </c>
      <c r="AB10" s="18" t="str">
        <f t="shared" si="2"/>
        <v>H&amp;I</v>
      </c>
    </row>
    <row r="11" spans="3:28" x14ac:dyDescent="0.25">
      <c r="D11" s="31" t="s">
        <v>24</v>
      </c>
      <c r="L11" s="30">
        <v>206</v>
      </c>
      <c r="M11" s="30" t="s">
        <v>40</v>
      </c>
      <c r="N11" s="6">
        <f t="shared" si="3"/>
        <v>0</v>
      </c>
      <c r="O11" s="6">
        <f t="shared" si="4"/>
        <v>115</v>
      </c>
      <c r="Q11" s="30"/>
      <c r="R11" s="30"/>
      <c r="S11" s="6">
        <f t="shared" si="6"/>
        <v>0</v>
      </c>
      <c r="T11" s="6">
        <f t="shared" si="7"/>
        <v>0</v>
      </c>
      <c r="AA11" s="18">
        <f t="shared" si="1"/>
        <v>206</v>
      </c>
      <c r="AB11" s="18" t="str">
        <f t="shared" si="2"/>
        <v>Bankbebyr/rente</v>
      </c>
    </row>
    <row r="12" spans="3:28" x14ac:dyDescent="0.25">
      <c r="D12" s="5" t="s">
        <v>19</v>
      </c>
      <c r="L12" s="30">
        <v>301</v>
      </c>
      <c r="M12" s="30" t="s">
        <v>41</v>
      </c>
      <c r="N12" s="6">
        <f t="shared" si="3"/>
        <v>57332.34</v>
      </c>
      <c r="O12" s="6">
        <f t="shared" si="4"/>
        <v>2500</v>
      </c>
      <c r="Q12" s="30"/>
      <c r="R12" s="30"/>
      <c r="S12" s="6">
        <f t="shared" si="6"/>
        <v>0</v>
      </c>
      <c r="T12" s="6">
        <f t="shared" si="7"/>
        <v>0</v>
      </c>
      <c r="AA12" s="18">
        <f t="shared" si="1"/>
        <v>301</v>
      </c>
      <c r="AB12" s="18" t="str">
        <f t="shared" si="2"/>
        <v>Konvent</v>
      </c>
    </row>
    <row r="13" spans="3:28" x14ac:dyDescent="0.25">
      <c r="E13" s="5" t="s">
        <v>25</v>
      </c>
      <c r="L13" s="30">
        <v>302</v>
      </c>
      <c r="M13" s="30" t="s">
        <v>42</v>
      </c>
      <c r="N13" s="6">
        <f t="shared" si="3"/>
        <v>5000</v>
      </c>
      <c r="O13" s="6">
        <f t="shared" si="4"/>
        <v>0</v>
      </c>
      <c r="Q13" s="30"/>
      <c r="R13" s="30"/>
      <c r="S13" s="6">
        <f t="shared" si="6"/>
        <v>0</v>
      </c>
      <c r="T13" s="6">
        <f t="shared" si="7"/>
        <v>0</v>
      </c>
      <c r="AA13" s="18">
        <f t="shared" si="1"/>
        <v>302</v>
      </c>
      <c r="AB13" s="18" t="str">
        <f t="shared" si="2"/>
        <v>Litteraturoverskud</v>
      </c>
    </row>
    <row r="14" spans="3:28" x14ac:dyDescent="0.25">
      <c r="F14" s="5" t="s">
        <v>26</v>
      </c>
      <c r="L14" s="30">
        <v>303</v>
      </c>
      <c r="M14" s="30" t="s">
        <v>49</v>
      </c>
      <c r="N14" s="6">
        <f t="shared" si="3"/>
        <v>3754.14</v>
      </c>
      <c r="O14" s="6">
        <f t="shared" si="4"/>
        <v>0</v>
      </c>
      <c r="Q14" s="30"/>
      <c r="R14" s="30"/>
      <c r="S14" s="6">
        <f t="shared" si="6"/>
        <v>0</v>
      </c>
      <c r="T14" s="6">
        <f t="shared" si="7"/>
        <v>0</v>
      </c>
      <c r="AA14" s="18">
        <f t="shared" si="1"/>
        <v>303</v>
      </c>
      <c r="AB14" s="18" t="str">
        <f t="shared" si="2"/>
        <v>Mobilepay</v>
      </c>
    </row>
    <row r="15" spans="3:28" x14ac:dyDescent="0.25">
      <c r="G15" s="5" t="s">
        <v>27</v>
      </c>
      <c r="I15" s="7" t="s">
        <v>8</v>
      </c>
      <c r="J15" s="7" t="s">
        <v>8</v>
      </c>
      <c r="K15" s="7"/>
      <c r="L15" s="30">
        <v>304</v>
      </c>
      <c r="M15" s="30"/>
      <c r="N15" s="6">
        <f t="shared" si="3"/>
        <v>0</v>
      </c>
      <c r="O15" s="6">
        <f t="shared" si="4"/>
        <v>0</v>
      </c>
      <c r="Q15" s="30"/>
      <c r="R15" s="30"/>
      <c r="S15" s="6">
        <f t="shared" si="6"/>
        <v>0</v>
      </c>
      <c r="T15" s="6">
        <f t="shared" si="7"/>
        <v>0</v>
      </c>
      <c r="AA15" s="18">
        <f t="shared" si="1"/>
        <v>304</v>
      </c>
      <c r="AB15" s="18">
        <f t="shared" si="2"/>
        <v>0</v>
      </c>
    </row>
    <row r="16" spans="3:28" x14ac:dyDescent="0.25">
      <c r="C16" s="5" t="s">
        <v>28</v>
      </c>
      <c r="I16" s="7">
        <f>SUM(N2:N19)+SUM(S2:S18)</f>
        <v>84515.98</v>
      </c>
      <c r="J16" s="7">
        <f>SUM(O2:O19)+SUM(T2:T18)</f>
        <v>121775</v>
      </c>
      <c r="K16" s="7"/>
      <c r="L16" s="30">
        <v>305</v>
      </c>
      <c r="M16" s="30"/>
      <c r="N16" s="6">
        <f t="shared" si="3"/>
        <v>0</v>
      </c>
      <c r="O16" s="6">
        <f t="shared" si="4"/>
        <v>0</v>
      </c>
      <c r="Q16" s="30"/>
      <c r="R16" s="30"/>
      <c r="S16" s="6">
        <f t="shared" si="6"/>
        <v>0</v>
      </c>
      <c r="T16" s="6">
        <f t="shared" si="7"/>
        <v>0</v>
      </c>
      <c r="AA16" s="18">
        <f t="shared" si="1"/>
        <v>305</v>
      </c>
      <c r="AB16" s="18">
        <f t="shared" si="2"/>
        <v>0</v>
      </c>
    </row>
    <row r="17" spans="3:28" x14ac:dyDescent="0.25">
      <c r="K17" s="33"/>
      <c r="L17" s="30">
        <v>401</v>
      </c>
      <c r="M17" s="30"/>
      <c r="N17" s="6">
        <f t="shared" si="3"/>
        <v>0</v>
      </c>
      <c r="O17" s="6">
        <f t="shared" si="4"/>
        <v>0</v>
      </c>
      <c r="Q17" s="30"/>
      <c r="R17" s="30"/>
      <c r="S17" s="6">
        <f t="shared" si="6"/>
        <v>0</v>
      </c>
      <c r="T17" s="6">
        <f t="shared" si="7"/>
        <v>0</v>
      </c>
      <c r="AA17" s="18">
        <f t="shared" si="1"/>
        <v>401</v>
      </c>
      <c r="AB17" s="18">
        <f t="shared" si="2"/>
        <v>0</v>
      </c>
    </row>
    <row r="18" spans="3:28" x14ac:dyDescent="0.25">
      <c r="G18" s="5" t="str">
        <f>IF((I16+J16)=(I20+J20),"Kontering OK","Kontering forkert")</f>
        <v>Kontering OK</v>
      </c>
      <c r="I18" s="9" t="s">
        <v>0</v>
      </c>
      <c r="J18" s="10" t="s">
        <v>1</v>
      </c>
      <c r="K18" s="34"/>
      <c r="L18" s="30">
        <v>402</v>
      </c>
      <c r="M18" s="30"/>
      <c r="N18" s="6">
        <f t="shared" si="3"/>
        <v>0</v>
      </c>
      <c r="O18" s="6">
        <f t="shared" si="4"/>
        <v>0</v>
      </c>
      <c r="Q18" s="30"/>
      <c r="R18" s="30"/>
      <c r="S18" s="6">
        <f t="shared" si="6"/>
        <v>0</v>
      </c>
      <c r="T18" s="6">
        <f t="shared" si="7"/>
        <v>0</v>
      </c>
      <c r="AA18" s="18">
        <f t="shared" si="1"/>
        <v>402</v>
      </c>
      <c r="AB18" s="18">
        <f t="shared" si="2"/>
        <v>0</v>
      </c>
    </row>
    <row r="19" spans="3:28" x14ac:dyDescent="0.25">
      <c r="I19" s="11" t="s">
        <v>9</v>
      </c>
      <c r="J19" s="12" t="s">
        <v>9</v>
      </c>
      <c r="K19" s="34"/>
      <c r="L19" s="30">
        <v>403</v>
      </c>
      <c r="M19" s="30"/>
      <c r="N19" s="6">
        <f t="shared" si="3"/>
        <v>0</v>
      </c>
      <c r="O19" s="6">
        <f t="shared" si="4"/>
        <v>0</v>
      </c>
      <c r="Q19" s="23" t="s">
        <v>29</v>
      </c>
      <c r="R19" s="24"/>
      <c r="S19" s="25"/>
      <c r="T19" s="10"/>
      <c r="AA19" s="18">
        <f t="shared" si="1"/>
        <v>403</v>
      </c>
      <c r="AB19" s="18">
        <f t="shared" si="2"/>
        <v>0</v>
      </c>
    </row>
    <row r="20" spans="3:28" x14ac:dyDescent="0.25">
      <c r="I20" s="13">
        <f>SUM(I23:I122)</f>
        <v>84515.98</v>
      </c>
      <c r="J20" s="14">
        <f>SUM(J23:J122)</f>
        <v>121775</v>
      </c>
      <c r="K20" s="33"/>
      <c r="L20" s="35"/>
      <c r="M20" s="36"/>
      <c r="N20" s="21"/>
      <c r="O20" s="22"/>
      <c r="Q20" s="26" t="s">
        <v>30</v>
      </c>
      <c r="R20" s="27"/>
      <c r="S20" s="28"/>
      <c r="T20" s="14"/>
      <c r="AA20" s="18">
        <f t="shared" si="1"/>
        <v>0</v>
      </c>
      <c r="AB20" s="18">
        <f t="shared" si="2"/>
        <v>0</v>
      </c>
    </row>
    <row r="21" spans="3:28" x14ac:dyDescent="0.25">
      <c r="K21" s="33"/>
      <c r="L21" s="20"/>
      <c r="M21" s="20"/>
      <c r="N21" s="6">
        <f t="shared" ref="N21:N22" si="8">SUMIF($E$23:$E$122,L21,$I$23:$I$122)</f>
        <v>0</v>
      </c>
      <c r="O21" s="6">
        <f t="shared" ref="O21:O22" si="9">SUMIF($E$23:$E$122,L21,$J$23:$J$122)</f>
        <v>0</v>
      </c>
      <c r="Q21" s="18"/>
      <c r="R21" s="18" t="s">
        <v>7</v>
      </c>
      <c r="S21" s="19">
        <f>SUMIF($H$23:$H$122,"b",$I$23:$I$122)</f>
        <v>0</v>
      </c>
      <c r="T21" s="19">
        <f>SUMIF($H$23:$H$122,"b",$J$23:$J$122)</f>
        <v>0</v>
      </c>
      <c r="AA21" s="18">
        <f t="shared" si="1"/>
        <v>0</v>
      </c>
      <c r="AB21" s="18">
        <f t="shared" si="2"/>
        <v>0</v>
      </c>
    </row>
    <row r="22" spans="3:28" s="38" customFormat="1" x14ac:dyDescent="0.25">
      <c r="C22" s="40" t="s">
        <v>43</v>
      </c>
      <c r="D22" s="17" t="s">
        <v>5</v>
      </c>
      <c r="E22" s="18" t="s">
        <v>4</v>
      </c>
      <c r="F22" s="18" t="s">
        <v>2</v>
      </c>
      <c r="G22" s="18" t="s">
        <v>3</v>
      </c>
      <c r="H22" s="18"/>
      <c r="I22" s="19" t="s">
        <v>0</v>
      </c>
      <c r="J22" s="19" t="s">
        <v>1</v>
      </c>
      <c r="K22" s="37"/>
      <c r="L22" s="16"/>
      <c r="M22" s="16"/>
      <c r="N22" s="6">
        <f t="shared" si="8"/>
        <v>0</v>
      </c>
      <c r="O22" s="6">
        <f t="shared" si="9"/>
        <v>0</v>
      </c>
      <c r="Q22" s="18"/>
      <c r="R22" s="18" t="s">
        <v>6</v>
      </c>
      <c r="S22" s="19">
        <f>SUMIF($H$23:$H$122,"k",$I$23:$I$122)</f>
        <v>0</v>
      </c>
      <c r="T22" s="19">
        <f>SUMIF($H$23:$H$122,"k",$J$23:$J$122)</f>
        <v>0</v>
      </c>
      <c r="AA22" s="18">
        <f t="shared" si="1"/>
        <v>0</v>
      </c>
      <c r="AB22" s="18">
        <f t="shared" si="2"/>
        <v>0</v>
      </c>
    </row>
    <row r="23" spans="3:28" x14ac:dyDescent="0.25">
      <c r="C23" s="29">
        <v>43472</v>
      </c>
      <c r="D23" s="15">
        <v>1</v>
      </c>
      <c r="E23" s="30">
        <v>101</v>
      </c>
      <c r="F23" s="16" t="str">
        <f>IF(E23=0,"",VLOOKUP(E23,$AA$2:$AB$41,2,FALSE))</f>
        <v>Donation til OSK</v>
      </c>
      <c r="G23" s="44" t="s">
        <v>45</v>
      </c>
      <c r="H23" s="44"/>
      <c r="I23" s="45">
        <v>1000</v>
      </c>
      <c r="J23" s="45"/>
      <c r="K23" s="39"/>
      <c r="AA23" s="18">
        <f t="shared" ref="AA23:AA40" si="10">IF(+Q2=0,"",Q2)</f>
        <v>500</v>
      </c>
      <c r="AB23" s="18" t="str">
        <f t="shared" ref="AB23:AB40" si="11">IF(R2=0,"",R2)</f>
        <v/>
      </c>
    </row>
    <row r="24" spans="3:28" x14ac:dyDescent="0.25">
      <c r="C24" s="29">
        <v>43472</v>
      </c>
      <c r="D24" s="15">
        <v>2</v>
      </c>
      <c r="E24" s="30">
        <v>101</v>
      </c>
      <c r="F24" s="16" t="str">
        <f t="shared" ref="F24:F87" si="12">IF(E24=0,"",VLOOKUP(E24,$AA$2:$AB$41,2,FALSE))</f>
        <v>Donation til OSK</v>
      </c>
      <c r="G24" s="44" t="s">
        <v>46</v>
      </c>
      <c r="H24" s="44"/>
      <c r="I24" s="45">
        <v>2413.5</v>
      </c>
      <c r="J24" s="45"/>
      <c r="K24" s="33"/>
      <c r="AA24" s="18">
        <f t="shared" si="10"/>
        <v>501</v>
      </c>
      <c r="AB24" s="18" t="str">
        <f t="shared" si="11"/>
        <v/>
      </c>
    </row>
    <row r="25" spans="3:28" x14ac:dyDescent="0.25">
      <c r="C25" s="29">
        <v>43472</v>
      </c>
      <c r="D25" s="15">
        <v>3</v>
      </c>
      <c r="E25" s="30">
        <v>102</v>
      </c>
      <c r="F25" s="16" t="str">
        <f t="shared" si="12"/>
        <v>Kørselspenge</v>
      </c>
      <c r="G25" s="44" t="s">
        <v>47</v>
      </c>
      <c r="H25" s="44"/>
      <c r="I25" s="45"/>
      <c r="J25" s="45">
        <v>100</v>
      </c>
      <c r="K25" s="33"/>
      <c r="M25" s="5" t="s">
        <v>44</v>
      </c>
      <c r="N25" s="41">
        <v>84019.27</v>
      </c>
      <c r="AA25" s="18">
        <f t="shared" si="10"/>
        <v>502</v>
      </c>
      <c r="AB25" s="18" t="str">
        <f t="shared" si="11"/>
        <v/>
      </c>
    </row>
    <row r="26" spans="3:28" x14ac:dyDescent="0.25">
      <c r="C26" s="29">
        <v>43472</v>
      </c>
      <c r="D26" s="15">
        <v>4</v>
      </c>
      <c r="E26" s="30">
        <v>103</v>
      </c>
      <c r="F26" s="16" t="str">
        <f t="shared" si="12"/>
        <v>7. tradition</v>
      </c>
      <c r="G26" s="44"/>
      <c r="H26" s="44"/>
      <c r="I26" s="45">
        <v>87.5</v>
      </c>
      <c r="J26" s="45"/>
      <c r="K26" s="33"/>
      <c r="M26" s="5" t="s">
        <v>81</v>
      </c>
      <c r="N26" s="1">
        <v>84515.98</v>
      </c>
      <c r="AA26" s="18">
        <f t="shared" si="10"/>
        <v>503</v>
      </c>
      <c r="AB26" s="18" t="str">
        <f t="shared" si="11"/>
        <v/>
      </c>
    </row>
    <row r="27" spans="3:28" x14ac:dyDescent="0.25">
      <c r="C27" s="29">
        <v>43472</v>
      </c>
      <c r="D27" s="15">
        <v>5</v>
      </c>
      <c r="E27" s="30">
        <v>102</v>
      </c>
      <c r="F27" s="16" t="str">
        <f t="shared" si="12"/>
        <v>Kørselspenge</v>
      </c>
      <c r="G27" s="44" t="s">
        <v>48</v>
      </c>
      <c r="H27" s="44"/>
      <c r="I27" s="45"/>
      <c r="J27" s="45">
        <v>200</v>
      </c>
      <c r="K27" s="33"/>
      <c r="M27" s="5" t="s">
        <v>82</v>
      </c>
      <c r="N27" s="1">
        <v>121775</v>
      </c>
      <c r="AA27" s="18">
        <f t="shared" si="10"/>
        <v>504</v>
      </c>
      <c r="AB27" s="18" t="str">
        <f t="shared" si="11"/>
        <v/>
      </c>
    </row>
    <row r="28" spans="3:28" x14ac:dyDescent="0.25">
      <c r="C28" s="29">
        <v>43481</v>
      </c>
      <c r="D28" s="15">
        <v>6</v>
      </c>
      <c r="E28" s="30">
        <v>203</v>
      </c>
      <c r="F28" s="16" t="str">
        <f t="shared" si="12"/>
        <v>Boxit</v>
      </c>
      <c r="G28" s="2"/>
      <c r="H28" s="2"/>
      <c r="I28" s="4"/>
      <c r="J28" s="3">
        <v>455</v>
      </c>
      <c r="K28" s="33"/>
      <c r="M28" s="5" t="s">
        <v>83</v>
      </c>
      <c r="N28" s="1">
        <v>46760.25</v>
      </c>
      <c r="AA28" s="18">
        <f t="shared" si="10"/>
        <v>505</v>
      </c>
      <c r="AB28" s="18" t="str">
        <f t="shared" si="11"/>
        <v/>
      </c>
    </row>
    <row r="29" spans="3:28" x14ac:dyDescent="0.25">
      <c r="C29" s="29">
        <v>43494</v>
      </c>
      <c r="D29" s="15">
        <v>7</v>
      </c>
      <c r="E29" s="30">
        <v>303</v>
      </c>
      <c r="F29" s="16" t="str">
        <f t="shared" si="12"/>
        <v>Mobilepay</v>
      </c>
      <c r="G29" s="2"/>
      <c r="H29" s="2"/>
      <c r="I29" s="4">
        <v>999.25</v>
      </c>
      <c r="J29" s="3"/>
      <c r="K29" s="33"/>
      <c r="M29" s="5" t="s">
        <v>84</v>
      </c>
      <c r="N29" s="1">
        <v>50482.29</v>
      </c>
      <c r="AA29" s="18" t="str">
        <f t="shared" si="10"/>
        <v/>
      </c>
      <c r="AB29" s="18" t="str">
        <f t="shared" si="11"/>
        <v/>
      </c>
    </row>
    <row r="30" spans="3:28" x14ac:dyDescent="0.25">
      <c r="C30" s="29">
        <v>43496</v>
      </c>
      <c r="D30" s="15">
        <v>8</v>
      </c>
      <c r="E30" s="30">
        <v>301</v>
      </c>
      <c r="F30" s="16" t="str">
        <f t="shared" si="12"/>
        <v>Konvent</v>
      </c>
      <c r="G30" s="2" t="s">
        <v>50</v>
      </c>
      <c r="H30" s="2"/>
      <c r="I30" s="4"/>
      <c r="J30" s="3">
        <v>2500</v>
      </c>
      <c r="K30" s="33"/>
      <c r="M30" s="5" t="s">
        <v>85</v>
      </c>
      <c r="N30" s="1">
        <v>3722.04</v>
      </c>
      <c r="AA30" s="18" t="str">
        <f t="shared" si="10"/>
        <v/>
      </c>
      <c r="AB30" s="18" t="str">
        <f t="shared" si="11"/>
        <v/>
      </c>
    </row>
    <row r="31" spans="3:28" x14ac:dyDescent="0.25">
      <c r="C31" s="29">
        <v>43497</v>
      </c>
      <c r="D31" s="15">
        <v>9</v>
      </c>
      <c r="E31" s="30">
        <v>203</v>
      </c>
      <c r="F31" s="16" t="str">
        <f t="shared" si="12"/>
        <v>Boxit</v>
      </c>
      <c r="G31" s="2"/>
      <c r="H31" s="2"/>
      <c r="I31" s="4"/>
      <c r="J31" s="3">
        <v>455</v>
      </c>
      <c r="K31" s="33"/>
      <c r="AA31" s="18" t="str">
        <f t="shared" si="10"/>
        <v/>
      </c>
      <c r="AB31" s="18" t="str">
        <f t="shared" si="11"/>
        <v/>
      </c>
    </row>
    <row r="32" spans="3:28" x14ac:dyDescent="0.25">
      <c r="C32" s="29">
        <v>43500</v>
      </c>
      <c r="D32" s="15">
        <v>10</v>
      </c>
      <c r="E32" s="30">
        <v>303</v>
      </c>
      <c r="F32" s="16" t="str">
        <f t="shared" si="12"/>
        <v>Mobilepay</v>
      </c>
      <c r="G32" s="2"/>
      <c r="H32" s="2"/>
      <c r="I32" s="4">
        <v>99.25</v>
      </c>
      <c r="J32" s="3"/>
      <c r="K32" s="33"/>
      <c r="AA32" s="18" t="str">
        <f t="shared" si="10"/>
        <v/>
      </c>
      <c r="AB32" s="18" t="str">
        <f t="shared" si="11"/>
        <v/>
      </c>
    </row>
    <row r="33" spans="3:28" x14ac:dyDescent="0.25">
      <c r="C33" s="29">
        <v>43500</v>
      </c>
      <c r="D33" s="15">
        <v>11</v>
      </c>
      <c r="E33" s="30">
        <v>303</v>
      </c>
      <c r="F33" s="16" t="str">
        <f t="shared" si="12"/>
        <v>Mobilepay</v>
      </c>
      <c r="G33" s="2"/>
      <c r="H33" s="2"/>
      <c r="I33" s="4">
        <v>18.5</v>
      </c>
      <c r="J33" s="3"/>
      <c r="K33" s="33"/>
      <c r="AA33" s="18" t="str">
        <f t="shared" si="10"/>
        <v/>
      </c>
      <c r="AB33" s="18" t="str">
        <f t="shared" si="11"/>
        <v/>
      </c>
    </row>
    <row r="34" spans="3:28" x14ac:dyDescent="0.25">
      <c r="C34" s="29">
        <v>43502</v>
      </c>
      <c r="D34" s="15">
        <v>12</v>
      </c>
      <c r="E34" s="30">
        <v>303</v>
      </c>
      <c r="F34" s="16" t="str">
        <f t="shared" si="12"/>
        <v>Mobilepay</v>
      </c>
      <c r="G34" s="2"/>
      <c r="H34" s="2"/>
      <c r="I34" s="4">
        <v>106.25</v>
      </c>
      <c r="J34" s="3"/>
      <c r="K34" s="33"/>
      <c r="AA34" s="18" t="str">
        <f t="shared" si="10"/>
        <v/>
      </c>
      <c r="AB34" s="18" t="str">
        <f t="shared" si="11"/>
        <v/>
      </c>
    </row>
    <row r="35" spans="3:28" x14ac:dyDescent="0.25">
      <c r="C35" s="29">
        <v>43509</v>
      </c>
      <c r="D35" s="15">
        <v>13</v>
      </c>
      <c r="E35" s="30">
        <v>303</v>
      </c>
      <c r="F35" s="16" t="str">
        <f t="shared" si="12"/>
        <v>Mobilepay</v>
      </c>
      <c r="G35" s="2"/>
      <c r="H35" s="2"/>
      <c r="I35" s="4">
        <v>42.75</v>
      </c>
      <c r="J35" s="3"/>
      <c r="K35" s="33"/>
      <c r="AA35" s="18" t="str">
        <f t="shared" si="10"/>
        <v/>
      </c>
      <c r="AB35" s="18" t="str">
        <f t="shared" si="11"/>
        <v/>
      </c>
    </row>
    <row r="36" spans="3:28" x14ac:dyDescent="0.25">
      <c r="C36" s="29">
        <v>43514</v>
      </c>
      <c r="D36" s="15">
        <v>14</v>
      </c>
      <c r="E36" s="30">
        <v>303</v>
      </c>
      <c r="F36" s="16" t="str">
        <f t="shared" si="12"/>
        <v>Mobilepay</v>
      </c>
      <c r="G36" s="2"/>
      <c r="H36" s="2"/>
      <c r="I36" s="4">
        <v>19.25</v>
      </c>
      <c r="J36" s="3"/>
      <c r="K36" s="33"/>
      <c r="AA36" s="18" t="str">
        <f t="shared" si="10"/>
        <v/>
      </c>
      <c r="AB36" s="18" t="str">
        <f t="shared" si="11"/>
        <v/>
      </c>
    </row>
    <row r="37" spans="3:28" x14ac:dyDescent="0.25">
      <c r="C37" s="29">
        <v>43516</v>
      </c>
      <c r="D37" s="15">
        <v>15</v>
      </c>
      <c r="E37" s="30">
        <v>303</v>
      </c>
      <c r="F37" s="16" t="str">
        <f t="shared" si="12"/>
        <v>Mobilepay</v>
      </c>
      <c r="G37" s="2"/>
      <c r="H37" s="2"/>
      <c r="I37" s="4">
        <v>57.75</v>
      </c>
      <c r="J37" s="3"/>
      <c r="K37" s="33"/>
      <c r="AA37" s="18" t="str">
        <f t="shared" si="10"/>
        <v/>
      </c>
      <c r="AB37" s="18" t="str">
        <f t="shared" si="11"/>
        <v/>
      </c>
    </row>
    <row r="38" spans="3:28" x14ac:dyDescent="0.25">
      <c r="C38" s="29">
        <v>43523</v>
      </c>
      <c r="D38" s="15">
        <v>16</v>
      </c>
      <c r="E38" s="30">
        <v>303</v>
      </c>
      <c r="F38" s="16" t="str">
        <f t="shared" si="12"/>
        <v>Mobilepay</v>
      </c>
      <c r="G38" s="2"/>
      <c r="H38" s="2"/>
      <c r="I38" s="4">
        <v>337.75</v>
      </c>
      <c r="J38" s="3"/>
      <c r="K38" s="33"/>
      <c r="AA38" s="18" t="str">
        <f t="shared" si="10"/>
        <v/>
      </c>
      <c r="AB38" s="18" t="str">
        <f t="shared" si="11"/>
        <v/>
      </c>
    </row>
    <row r="39" spans="3:28" x14ac:dyDescent="0.25">
      <c r="C39" s="29">
        <v>43528</v>
      </c>
      <c r="D39" s="15">
        <v>17</v>
      </c>
      <c r="E39" s="30">
        <v>303</v>
      </c>
      <c r="F39" s="16" t="str">
        <f t="shared" si="12"/>
        <v>Mobilepay</v>
      </c>
      <c r="G39" s="2"/>
      <c r="H39" s="2"/>
      <c r="I39" s="4">
        <v>19.25</v>
      </c>
      <c r="J39" s="3"/>
      <c r="K39" s="33"/>
      <c r="AA39" s="18" t="str">
        <f t="shared" si="10"/>
        <v/>
      </c>
      <c r="AB39" s="18" t="str">
        <f t="shared" si="11"/>
        <v/>
      </c>
    </row>
    <row r="40" spans="3:28" x14ac:dyDescent="0.25">
      <c r="C40" s="29">
        <v>43528</v>
      </c>
      <c r="D40" s="15">
        <v>18</v>
      </c>
      <c r="E40" s="30">
        <v>303</v>
      </c>
      <c r="F40" s="16" t="str">
        <f t="shared" si="12"/>
        <v>Mobilepay</v>
      </c>
      <c r="G40" s="2"/>
      <c r="H40" s="2"/>
      <c r="I40" s="4">
        <v>29.25</v>
      </c>
      <c r="J40" s="3"/>
      <c r="K40" s="33"/>
      <c r="AA40" s="18" t="str">
        <f t="shared" si="10"/>
        <v>Nedenstående er en automatisk sammentælling af bank</v>
      </c>
      <c r="AB40" s="18" t="str">
        <f t="shared" si="11"/>
        <v/>
      </c>
    </row>
    <row r="41" spans="3:28" x14ac:dyDescent="0.25">
      <c r="C41" s="29">
        <v>43528</v>
      </c>
      <c r="D41" s="15">
        <v>19</v>
      </c>
      <c r="E41" s="30">
        <v>101</v>
      </c>
      <c r="F41" s="16" t="str">
        <f t="shared" si="12"/>
        <v>Donation til OSK</v>
      </c>
      <c r="G41" s="2" t="s">
        <v>45</v>
      </c>
      <c r="H41" s="2"/>
      <c r="I41" s="4">
        <v>500</v>
      </c>
      <c r="J41" s="3"/>
      <c r="K41" s="33"/>
      <c r="AA41" s="18" t="str">
        <f>IF(+Q20=0,"",Q20)</f>
        <v>og kasse, og er kun til information for kontrol af banken</v>
      </c>
      <c r="AB41" s="18" t="str">
        <f>IF(R20=0,"",R20)</f>
        <v/>
      </c>
    </row>
    <row r="42" spans="3:28" x14ac:dyDescent="0.25">
      <c r="C42" s="29">
        <v>43528</v>
      </c>
      <c r="D42" s="15">
        <v>20</v>
      </c>
      <c r="E42" s="30">
        <v>102</v>
      </c>
      <c r="F42" s="16" t="str">
        <f t="shared" si="12"/>
        <v>Kørselspenge</v>
      </c>
      <c r="G42" s="2" t="s">
        <v>48</v>
      </c>
      <c r="H42" s="2"/>
      <c r="I42" s="4"/>
      <c r="J42" s="3">
        <v>200</v>
      </c>
      <c r="K42" s="33"/>
    </row>
    <row r="43" spans="3:28" x14ac:dyDescent="0.25">
      <c r="C43" s="29">
        <v>43528</v>
      </c>
      <c r="D43" s="15">
        <v>21</v>
      </c>
      <c r="E43" s="30">
        <v>102</v>
      </c>
      <c r="F43" s="16" t="str">
        <f t="shared" si="12"/>
        <v>Kørselspenge</v>
      </c>
      <c r="G43" s="2" t="s">
        <v>51</v>
      </c>
      <c r="H43" s="2"/>
      <c r="I43" s="4"/>
      <c r="J43" s="3">
        <v>200</v>
      </c>
      <c r="K43" s="33"/>
    </row>
    <row r="44" spans="3:28" x14ac:dyDescent="0.25">
      <c r="C44" s="29">
        <v>43528</v>
      </c>
      <c r="D44" s="15">
        <v>22</v>
      </c>
      <c r="E44" s="30">
        <v>102</v>
      </c>
      <c r="F44" s="16" t="str">
        <f t="shared" si="12"/>
        <v>Kørselspenge</v>
      </c>
      <c r="G44" s="2" t="s">
        <v>46</v>
      </c>
      <c r="H44" s="2"/>
      <c r="I44" s="4"/>
      <c r="J44" s="3">
        <v>100</v>
      </c>
      <c r="K44" s="33"/>
    </row>
    <row r="45" spans="3:28" x14ac:dyDescent="0.25">
      <c r="C45" s="29">
        <v>43529</v>
      </c>
      <c r="D45" s="15">
        <v>23</v>
      </c>
      <c r="E45" s="30">
        <v>101</v>
      </c>
      <c r="F45" s="16" t="str">
        <f t="shared" si="12"/>
        <v>Donation til OSK</v>
      </c>
      <c r="G45" s="2" t="s">
        <v>52</v>
      </c>
      <c r="H45" s="2"/>
      <c r="I45" s="4">
        <v>2000</v>
      </c>
      <c r="J45" s="3"/>
      <c r="K45" s="33"/>
    </row>
    <row r="46" spans="3:28" x14ac:dyDescent="0.25">
      <c r="C46" s="29">
        <v>43530</v>
      </c>
      <c r="D46" s="15">
        <v>24</v>
      </c>
      <c r="E46" s="30">
        <v>303</v>
      </c>
      <c r="F46" s="16" t="str">
        <f t="shared" si="12"/>
        <v>Mobilepay</v>
      </c>
      <c r="G46" s="2"/>
      <c r="H46" s="2"/>
      <c r="I46" s="4">
        <v>19.25</v>
      </c>
      <c r="J46" s="3"/>
      <c r="K46" s="33"/>
    </row>
    <row r="47" spans="3:28" x14ac:dyDescent="0.25">
      <c r="C47" s="29">
        <v>43535</v>
      </c>
      <c r="D47" s="15">
        <v>25</v>
      </c>
      <c r="E47" s="30">
        <v>303</v>
      </c>
      <c r="F47" s="16" t="str">
        <f t="shared" si="12"/>
        <v>Mobilepay</v>
      </c>
      <c r="G47" s="2"/>
      <c r="H47" s="2"/>
      <c r="I47" s="4">
        <v>27.75</v>
      </c>
      <c r="J47" s="3"/>
      <c r="K47" s="33"/>
    </row>
    <row r="48" spans="3:28" x14ac:dyDescent="0.25">
      <c r="C48" s="29">
        <v>43537</v>
      </c>
      <c r="D48" s="15">
        <v>26</v>
      </c>
      <c r="E48" s="30">
        <v>303</v>
      </c>
      <c r="F48" s="16" t="str">
        <f t="shared" si="12"/>
        <v>Mobilepay</v>
      </c>
      <c r="G48" s="2"/>
      <c r="H48" s="2"/>
      <c r="I48" s="4">
        <v>28.5</v>
      </c>
      <c r="J48" s="3"/>
      <c r="K48" s="33"/>
    </row>
    <row r="49" spans="3:11" x14ac:dyDescent="0.25">
      <c r="C49" s="29">
        <v>43542</v>
      </c>
      <c r="D49" s="15">
        <v>27</v>
      </c>
      <c r="E49" s="30">
        <v>303</v>
      </c>
      <c r="F49" s="16" t="str">
        <f t="shared" si="12"/>
        <v>Mobilepay</v>
      </c>
      <c r="G49" s="2"/>
      <c r="H49" s="2"/>
      <c r="I49" s="4">
        <v>10.5</v>
      </c>
      <c r="J49" s="3"/>
      <c r="K49" s="33"/>
    </row>
    <row r="50" spans="3:11" x14ac:dyDescent="0.25">
      <c r="C50" s="29">
        <v>43544</v>
      </c>
      <c r="D50" s="15">
        <v>28</v>
      </c>
      <c r="E50" s="30">
        <v>303</v>
      </c>
      <c r="F50" s="16" t="str">
        <f t="shared" si="12"/>
        <v>Mobilepay</v>
      </c>
      <c r="G50" s="2"/>
      <c r="H50" s="2"/>
      <c r="I50" s="4">
        <v>28.5</v>
      </c>
      <c r="J50" s="3"/>
      <c r="K50" s="33"/>
    </row>
    <row r="51" spans="3:11" x14ac:dyDescent="0.25">
      <c r="C51" s="29">
        <v>43549</v>
      </c>
      <c r="D51" s="15">
        <v>29</v>
      </c>
      <c r="E51" s="30">
        <v>303</v>
      </c>
      <c r="F51" s="16" t="str">
        <f t="shared" si="12"/>
        <v>Mobilepay</v>
      </c>
      <c r="G51" s="2"/>
      <c r="H51" s="2"/>
      <c r="I51" s="4">
        <v>49.25</v>
      </c>
      <c r="J51" s="3"/>
      <c r="K51" s="33"/>
    </row>
    <row r="52" spans="3:11" x14ac:dyDescent="0.25">
      <c r="C52" s="29">
        <v>43551</v>
      </c>
      <c r="D52" s="15">
        <v>30</v>
      </c>
      <c r="E52" s="30">
        <v>303</v>
      </c>
      <c r="F52" s="16" t="str">
        <f t="shared" si="12"/>
        <v>Mobilepay</v>
      </c>
      <c r="G52" s="2"/>
      <c r="H52" s="2"/>
      <c r="I52" s="4">
        <v>107</v>
      </c>
      <c r="J52" s="3"/>
      <c r="K52" s="33"/>
    </row>
    <row r="53" spans="3:11" x14ac:dyDescent="0.25">
      <c r="C53" s="29">
        <v>43553</v>
      </c>
      <c r="D53" s="15">
        <v>31</v>
      </c>
      <c r="E53" s="30">
        <v>206</v>
      </c>
      <c r="F53" s="16" t="str">
        <f t="shared" si="12"/>
        <v>Bankbebyr/rente</v>
      </c>
      <c r="G53" s="2" t="s">
        <v>53</v>
      </c>
      <c r="H53" s="2"/>
      <c r="I53" s="4"/>
      <c r="J53" s="3">
        <v>100</v>
      </c>
      <c r="K53" s="33"/>
    </row>
    <row r="54" spans="3:11" x14ac:dyDescent="0.25">
      <c r="C54" s="29">
        <v>43553</v>
      </c>
      <c r="D54" s="15">
        <v>32</v>
      </c>
      <c r="E54" s="30">
        <v>206</v>
      </c>
      <c r="F54" s="16" t="str">
        <f t="shared" si="12"/>
        <v>Bankbebyr/rente</v>
      </c>
      <c r="G54" s="2" t="s">
        <v>54</v>
      </c>
      <c r="H54" s="2"/>
      <c r="I54" s="4"/>
      <c r="J54" s="3">
        <v>5</v>
      </c>
      <c r="K54" s="33"/>
    </row>
    <row r="55" spans="3:11" x14ac:dyDescent="0.25">
      <c r="C55" s="29">
        <v>43556</v>
      </c>
      <c r="D55" s="15">
        <v>33</v>
      </c>
      <c r="E55" s="30">
        <v>203</v>
      </c>
      <c r="F55" s="16" t="str">
        <f t="shared" si="12"/>
        <v>Boxit</v>
      </c>
      <c r="G55" s="2"/>
      <c r="H55" s="2"/>
      <c r="I55" s="4"/>
      <c r="J55" s="3">
        <v>755</v>
      </c>
      <c r="K55" s="33"/>
    </row>
    <row r="56" spans="3:11" x14ac:dyDescent="0.25">
      <c r="C56" s="29">
        <v>43558</v>
      </c>
      <c r="D56" s="15">
        <v>34</v>
      </c>
      <c r="E56" s="30">
        <v>303</v>
      </c>
      <c r="F56" s="16" t="str">
        <f t="shared" si="12"/>
        <v>Mobilepay</v>
      </c>
      <c r="G56" s="2"/>
      <c r="H56" s="2"/>
      <c r="I56" s="4">
        <v>67.5</v>
      </c>
      <c r="J56" s="3"/>
      <c r="K56" s="33"/>
    </row>
    <row r="57" spans="3:11" x14ac:dyDescent="0.25">
      <c r="C57" s="29">
        <v>43563</v>
      </c>
      <c r="D57" s="15">
        <v>35</v>
      </c>
      <c r="E57" s="30">
        <v>303</v>
      </c>
      <c r="F57" s="16" t="str">
        <f t="shared" si="12"/>
        <v>Mobilepay</v>
      </c>
      <c r="G57" s="2"/>
      <c r="H57" s="2"/>
      <c r="I57" s="4">
        <v>49.25</v>
      </c>
      <c r="J57" s="3"/>
      <c r="K57" s="33"/>
    </row>
    <row r="58" spans="3:11" x14ac:dyDescent="0.25">
      <c r="C58" s="29">
        <v>43565</v>
      </c>
      <c r="D58" s="15">
        <v>36</v>
      </c>
      <c r="E58" s="30">
        <v>303</v>
      </c>
      <c r="F58" s="16" t="str">
        <f t="shared" si="12"/>
        <v>Mobilepay</v>
      </c>
      <c r="G58" s="2"/>
      <c r="H58" s="2"/>
      <c r="I58" s="4">
        <v>92</v>
      </c>
      <c r="J58" s="3"/>
      <c r="K58" s="33"/>
    </row>
    <row r="59" spans="3:11" x14ac:dyDescent="0.25">
      <c r="C59" s="29">
        <v>43570</v>
      </c>
      <c r="D59" s="15">
        <v>37</v>
      </c>
      <c r="E59" s="30">
        <v>303</v>
      </c>
      <c r="F59" s="16" t="str">
        <f t="shared" si="12"/>
        <v>Mobilepay</v>
      </c>
      <c r="G59" s="2"/>
      <c r="H59" s="2"/>
      <c r="I59" s="4">
        <v>9.25</v>
      </c>
      <c r="J59" s="3"/>
      <c r="K59" s="33"/>
    </row>
    <row r="60" spans="3:11" x14ac:dyDescent="0.25">
      <c r="C60" s="29">
        <v>43572</v>
      </c>
      <c r="D60" s="15">
        <v>38</v>
      </c>
      <c r="E60" s="30">
        <v>303</v>
      </c>
      <c r="F60" s="16" t="str">
        <f t="shared" si="12"/>
        <v>Mobilepay</v>
      </c>
      <c r="G60" s="2"/>
      <c r="H60" s="2"/>
      <c r="I60" s="4">
        <v>82.75</v>
      </c>
      <c r="J60" s="3"/>
      <c r="K60" s="33"/>
    </row>
    <row r="61" spans="3:11" x14ac:dyDescent="0.25">
      <c r="C61" s="29">
        <v>43572</v>
      </c>
      <c r="D61" s="15">
        <v>39</v>
      </c>
      <c r="E61" s="30">
        <v>203</v>
      </c>
      <c r="F61" s="16" t="str">
        <f t="shared" si="12"/>
        <v>Boxit</v>
      </c>
      <c r="G61" s="2"/>
      <c r="H61" s="2"/>
      <c r="I61" s="4"/>
      <c r="J61" s="3">
        <v>555</v>
      </c>
      <c r="K61" s="33"/>
    </row>
    <row r="62" spans="3:11" x14ac:dyDescent="0.25">
      <c r="C62" s="29">
        <v>43578</v>
      </c>
      <c r="D62" s="15">
        <v>40</v>
      </c>
      <c r="E62" s="30">
        <v>303</v>
      </c>
      <c r="F62" s="16" t="str">
        <f t="shared" si="12"/>
        <v>Mobilepay</v>
      </c>
      <c r="G62" s="2"/>
      <c r="H62" s="2"/>
      <c r="I62" s="4">
        <v>43.5</v>
      </c>
      <c r="J62" s="3"/>
      <c r="K62" s="33"/>
    </row>
    <row r="63" spans="3:11" x14ac:dyDescent="0.25">
      <c r="C63" s="29">
        <v>43578</v>
      </c>
      <c r="D63" s="15">
        <v>41</v>
      </c>
      <c r="E63" s="30">
        <v>303</v>
      </c>
      <c r="F63" s="16" t="str">
        <f t="shared" si="12"/>
        <v>Mobilepay</v>
      </c>
      <c r="G63" s="2"/>
      <c r="H63" s="2"/>
      <c r="I63" s="4">
        <v>9.25</v>
      </c>
      <c r="J63" s="3"/>
      <c r="K63" s="33"/>
    </row>
    <row r="64" spans="3:11" x14ac:dyDescent="0.25">
      <c r="C64" s="29">
        <v>43579</v>
      </c>
      <c r="D64" s="15">
        <v>42</v>
      </c>
      <c r="E64" s="30">
        <v>303</v>
      </c>
      <c r="F64" s="16" t="str">
        <f t="shared" si="12"/>
        <v>Mobilepay</v>
      </c>
      <c r="G64" s="2"/>
      <c r="H64" s="2"/>
      <c r="I64" s="4">
        <v>43.45</v>
      </c>
      <c r="J64" s="3"/>
      <c r="K64" s="33"/>
    </row>
    <row r="65" spans="3:11" x14ac:dyDescent="0.25">
      <c r="C65" s="29">
        <v>43584</v>
      </c>
      <c r="D65" s="15">
        <v>43</v>
      </c>
      <c r="E65" s="30">
        <v>303</v>
      </c>
      <c r="F65" s="16" t="str">
        <f t="shared" si="12"/>
        <v>Mobilepay</v>
      </c>
      <c r="G65" s="2"/>
      <c r="H65" s="2"/>
      <c r="I65" s="4">
        <v>19.25</v>
      </c>
      <c r="J65" s="3"/>
      <c r="K65" s="33"/>
    </row>
    <row r="66" spans="3:11" x14ac:dyDescent="0.25">
      <c r="C66" s="29">
        <v>43586</v>
      </c>
      <c r="D66" s="15">
        <v>44</v>
      </c>
      <c r="E66" s="30">
        <v>203</v>
      </c>
      <c r="F66" s="16" t="str">
        <f t="shared" si="12"/>
        <v>Boxit</v>
      </c>
      <c r="G66" s="2"/>
      <c r="H66" s="2"/>
      <c r="I66" s="4"/>
      <c r="J66" s="3">
        <v>455</v>
      </c>
      <c r="K66" s="33"/>
    </row>
    <row r="67" spans="3:11" x14ac:dyDescent="0.25">
      <c r="C67" s="29">
        <v>43586</v>
      </c>
      <c r="D67" s="15">
        <v>45</v>
      </c>
      <c r="E67" s="30">
        <v>303</v>
      </c>
      <c r="F67" s="16" t="str">
        <f t="shared" si="12"/>
        <v>Mobilepay</v>
      </c>
      <c r="G67" s="2"/>
      <c r="H67" s="2"/>
      <c r="I67" s="4">
        <v>9.25</v>
      </c>
      <c r="J67" s="3"/>
      <c r="K67" s="33"/>
    </row>
    <row r="68" spans="3:11" x14ac:dyDescent="0.25">
      <c r="C68" s="29" t="s">
        <v>55</v>
      </c>
      <c r="D68" s="15">
        <v>46</v>
      </c>
      <c r="E68" s="30">
        <v>101</v>
      </c>
      <c r="F68" s="16" t="str">
        <f t="shared" si="12"/>
        <v>Donation til OSK</v>
      </c>
      <c r="G68" s="2" t="s">
        <v>56</v>
      </c>
      <c r="H68" s="2"/>
      <c r="I68" s="4">
        <v>500</v>
      </c>
      <c r="J68" s="3"/>
      <c r="K68" s="33"/>
    </row>
    <row r="69" spans="3:11" x14ac:dyDescent="0.25">
      <c r="C69" s="29">
        <v>43591</v>
      </c>
      <c r="D69" s="15">
        <v>47</v>
      </c>
      <c r="E69" s="30">
        <v>101</v>
      </c>
      <c r="F69" s="16" t="str">
        <f t="shared" si="12"/>
        <v>Donation til OSK</v>
      </c>
      <c r="G69" s="2" t="s">
        <v>57</v>
      </c>
      <c r="H69" s="2"/>
      <c r="I69" s="4">
        <v>1000</v>
      </c>
      <c r="J69" s="3"/>
      <c r="K69" s="33"/>
    </row>
    <row r="70" spans="3:11" x14ac:dyDescent="0.25">
      <c r="C70" s="29">
        <v>43591</v>
      </c>
      <c r="D70" s="15">
        <v>48</v>
      </c>
      <c r="E70" s="30">
        <v>102</v>
      </c>
      <c r="F70" s="16" t="str">
        <f t="shared" si="12"/>
        <v>Kørselspenge</v>
      </c>
      <c r="G70" s="2" t="s">
        <v>58</v>
      </c>
      <c r="H70" s="2"/>
      <c r="I70" s="4"/>
      <c r="J70" s="3">
        <v>100</v>
      </c>
      <c r="K70" s="33"/>
    </row>
    <row r="71" spans="3:11" x14ac:dyDescent="0.25">
      <c r="C71" s="29">
        <v>43591</v>
      </c>
      <c r="D71" s="15">
        <v>49</v>
      </c>
      <c r="E71" s="30">
        <v>102</v>
      </c>
      <c r="F71" s="16" t="str">
        <f t="shared" si="12"/>
        <v>Kørselspenge</v>
      </c>
      <c r="G71" s="2" t="s">
        <v>59</v>
      </c>
      <c r="H71" s="2"/>
      <c r="I71" s="4"/>
      <c r="J71" s="3">
        <v>100</v>
      </c>
      <c r="K71" s="33"/>
    </row>
    <row r="72" spans="3:11" x14ac:dyDescent="0.25">
      <c r="C72" s="29">
        <v>43591</v>
      </c>
      <c r="D72" s="15">
        <v>50</v>
      </c>
      <c r="E72" s="30">
        <v>102</v>
      </c>
      <c r="F72" s="16" t="str">
        <f t="shared" si="12"/>
        <v>Kørselspenge</v>
      </c>
      <c r="G72" s="2" t="s">
        <v>60</v>
      </c>
      <c r="H72" s="2"/>
      <c r="I72" s="4"/>
      <c r="J72" s="3">
        <v>100</v>
      </c>
      <c r="K72" s="33"/>
    </row>
    <row r="73" spans="3:11" x14ac:dyDescent="0.25">
      <c r="C73" s="29">
        <v>43591</v>
      </c>
      <c r="D73" s="15">
        <v>51</v>
      </c>
      <c r="E73" s="30">
        <v>103</v>
      </c>
      <c r="F73" s="16" t="str">
        <f t="shared" si="12"/>
        <v>7. tradition</v>
      </c>
      <c r="G73" s="2"/>
      <c r="H73" s="2"/>
      <c r="I73" s="4">
        <v>117.5</v>
      </c>
      <c r="J73" s="3"/>
      <c r="K73" s="33"/>
    </row>
    <row r="74" spans="3:11" x14ac:dyDescent="0.25">
      <c r="C74" s="29">
        <v>43593</v>
      </c>
      <c r="D74" s="15">
        <v>52</v>
      </c>
      <c r="E74" s="30">
        <v>202</v>
      </c>
      <c r="F74" s="16" t="str">
        <f t="shared" si="12"/>
        <v>Donation til RSK</v>
      </c>
      <c r="G74" s="2"/>
      <c r="H74" s="2"/>
      <c r="I74" s="4"/>
      <c r="J74" s="3">
        <v>60000</v>
      </c>
      <c r="K74" s="33"/>
    </row>
    <row r="75" spans="3:11" x14ac:dyDescent="0.25">
      <c r="C75" s="29">
        <v>43598</v>
      </c>
      <c r="D75" s="15">
        <v>53</v>
      </c>
      <c r="E75" s="30">
        <v>303</v>
      </c>
      <c r="F75" s="16" t="str">
        <f t="shared" si="12"/>
        <v>Mobilepay</v>
      </c>
      <c r="G75" s="2"/>
      <c r="H75" s="2"/>
      <c r="I75" s="4">
        <v>38.5</v>
      </c>
      <c r="J75" s="3"/>
      <c r="K75" s="33"/>
    </row>
    <row r="76" spans="3:11" x14ac:dyDescent="0.25">
      <c r="C76" s="29">
        <v>43600</v>
      </c>
      <c r="D76" s="15">
        <v>54</v>
      </c>
      <c r="E76" s="30">
        <v>303</v>
      </c>
      <c r="F76" s="16" t="str">
        <f t="shared" si="12"/>
        <v>Mobilepay</v>
      </c>
      <c r="G76" s="2"/>
      <c r="H76" s="2"/>
      <c r="I76" s="4">
        <v>78.5</v>
      </c>
      <c r="J76" s="3"/>
      <c r="K76" s="33"/>
    </row>
    <row r="77" spans="3:11" x14ac:dyDescent="0.25">
      <c r="C77" s="29">
        <v>43605</v>
      </c>
      <c r="D77" s="15">
        <v>55</v>
      </c>
      <c r="E77" s="30">
        <v>303</v>
      </c>
      <c r="F77" s="16" t="str">
        <f t="shared" si="12"/>
        <v>Mobilepay</v>
      </c>
      <c r="G77" s="2"/>
      <c r="H77" s="2"/>
      <c r="I77" s="4">
        <v>49.25</v>
      </c>
      <c r="J77" s="3"/>
      <c r="K77" s="33"/>
    </row>
    <row r="78" spans="3:11" x14ac:dyDescent="0.25">
      <c r="C78" s="29">
        <v>43607</v>
      </c>
      <c r="D78" s="15">
        <v>56</v>
      </c>
      <c r="E78" s="30">
        <v>303</v>
      </c>
      <c r="F78" s="16" t="str">
        <f t="shared" si="12"/>
        <v>Mobilepay</v>
      </c>
      <c r="G78" s="2"/>
      <c r="H78" s="2"/>
      <c r="I78" s="4">
        <v>58.5</v>
      </c>
      <c r="J78" s="3"/>
      <c r="K78" s="33"/>
    </row>
    <row r="79" spans="3:11" x14ac:dyDescent="0.25">
      <c r="C79" s="29">
        <v>43612</v>
      </c>
      <c r="D79" s="15">
        <v>57</v>
      </c>
      <c r="E79" s="30">
        <v>303</v>
      </c>
      <c r="F79" s="16" t="str">
        <f t="shared" si="12"/>
        <v>Mobilepay</v>
      </c>
      <c r="G79" s="2"/>
      <c r="H79" s="2"/>
      <c r="I79" s="4">
        <v>49.25</v>
      </c>
      <c r="J79" s="3"/>
      <c r="K79" s="33"/>
    </row>
    <row r="80" spans="3:11" x14ac:dyDescent="0.25">
      <c r="C80" s="29">
        <v>43612</v>
      </c>
      <c r="D80" s="15">
        <v>58</v>
      </c>
      <c r="E80" s="30">
        <v>303</v>
      </c>
      <c r="F80" s="16" t="str">
        <f t="shared" si="12"/>
        <v>Mobilepay</v>
      </c>
      <c r="G80" s="2"/>
      <c r="H80" s="2"/>
      <c r="I80" s="4">
        <v>23.5</v>
      </c>
      <c r="J80" s="3"/>
      <c r="K80" s="33"/>
    </row>
    <row r="81" spans="3:11" x14ac:dyDescent="0.25">
      <c r="C81" s="29">
        <v>43619</v>
      </c>
      <c r="D81" s="15">
        <v>59</v>
      </c>
      <c r="E81" s="30">
        <v>203</v>
      </c>
      <c r="F81" s="16" t="str">
        <f t="shared" si="12"/>
        <v>Boxit</v>
      </c>
      <c r="G81" s="2"/>
      <c r="H81" s="2"/>
      <c r="I81" s="4"/>
      <c r="J81" s="3">
        <v>410</v>
      </c>
      <c r="K81" s="33"/>
    </row>
    <row r="82" spans="3:11" x14ac:dyDescent="0.25">
      <c r="C82" s="29">
        <v>43643</v>
      </c>
      <c r="D82" s="15">
        <v>60</v>
      </c>
      <c r="E82" s="30">
        <v>303</v>
      </c>
      <c r="F82" s="16" t="str">
        <f t="shared" si="12"/>
        <v>Mobilepay</v>
      </c>
      <c r="G82" s="2" t="s">
        <v>61</v>
      </c>
      <c r="H82" s="2"/>
      <c r="I82" s="4">
        <v>232.5</v>
      </c>
      <c r="J82" s="3"/>
      <c r="K82" s="33"/>
    </row>
    <row r="83" spans="3:11" x14ac:dyDescent="0.25">
      <c r="C83" s="29">
        <v>43644</v>
      </c>
      <c r="D83" s="15">
        <v>61</v>
      </c>
      <c r="E83" s="30">
        <v>206</v>
      </c>
      <c r="F83" s="16" t="str">
        <f t="shared" si="12"/>
        <v>Bankbebyr/rente</v>
      </c>
      <c r="G83" s="2"/>
      <c r="H83" s="2"/>
      <c r="I83" s="4"/>
      <c r="J83" s="3">
        <v>10</v>
      </c>
      <c r="K83" s="33"/>
    </row>
    <row r="84" spans="3:11" x14ac:dyDescent="0.25">
      <c r="C84" s="29">
        <v>43647</v>
      </c>
      <c r="D84" s="15">
        <v>62</v>
      </c>
      <c r="E84" s="30">
        <v>203</v>
      </c>
      <c r="F84" s="16" t="str">
        <f t="shared" si="12"/>
        <v>Boxit</v>
      </c>
      <c r="G84" s="2"/>
      <c r="H84" s="2"/>
      <c r="I84" s="4"/>
      <c r="J84" s="3">
        <v>410</v>
      </c>
      <c r="K84" s="33"/>
    </row>
    <row r="85" spans="3:11" x14ac:dyDescent="0.25">
      <c r="C85" s="29">
        <v>43677</v>
      </c>
      <c r="D85" s="15">
        <v>63</v>
      </c>
      <c r="E85" s="30">
        <v>303</v>
      </c>
      <c r="F85" s="16" t="str">
        <f t="shared" si="12"/>
        <v>Mobilepay</v>
      </c>
      <c r="G85" s="2" t="s">
        <v>62</v>
      </c>
      <c r="H85" s="2"/>
      <c r="I85" s="4">
        <v>293</v>
      </c>
      <c r="J85" s="3"/>
      <c r="K85" s="33"/>
    </row>
    <row r="86" spans="3:11" x14ac:dyDescent="0.25">
      <c r="C86" s="29">
        <v>43677</v>
      </c>
      <c r="D86" s="15">
        <v>64</v>
      </c>
      <c r="E86" s="30">
        <v>101</v>
      </c>
      <c r="F86" s="16" t="str">
        <f t="shared" si="12"/>
        <v>Donation til OSK</v>
      </c>
      <c r="G86" s="2" t="s">
        <v>52</v>
      </c>
      <c r="H86" s="2"/>
      <c r="I86" s="4">
        <v>2000</v>
      </c>
      <c r="J86" s="3"/>
      <c r="K86" s="33"/>
    </row>
    <row r="87" spans="3:11" x14ac:dyDescent="0.25">
      <c r="C87" s="29">
        <v>43678</v>
      </c>
      <c r="D87" s="15">
        <v>65</v>
      </c>
      <c r="E87" s="30">
        <v>203</v>
      </c>
      <c r="F87" s="16" t="str">
        <f t="shared" si="12"/>
        <v>Boxit</v>
      </c>
      <c r="G87" s="2"/>
      <c r="H87" s="2"/>
      <c r="I87" s="4"/>
      <c r="J87" s="3">
        <v>410</v>
      </c>
      <c r="K87" s="33"/>
    </row>
    <row r="88" spans="3:11" x14ac:dyDescent="0.25">
      <c r="C88" s="29">
        <v>43689</v>
      </c>
      <c r="D88" s="15">
        <v>66</v>
      </c>
      <c r="E88" s="30">
        <v>303</v>
      </c>
      <c r="F88" s="16" t="str">
        <f t="shared" ref="F88:F123" si="13">IF(E88=0,"",VLOOKUP(E88,$AA$2:$AB$41,2,FALSE))</f>
        <v>Mobilepay</v>
      </c>
      <c r="G88" s="2" t="s">
        <v>63</v>
      </c>
      <c r="H88" s="2"/>
      <c r="I88" s="4">
        <v>37.75</v>
      </c>
      <c r="J88" s="3"/>
      <c r="K88" s="33"/>
    </row>
    <row r="89" spans="3:11" x14ac:dyDescent="0.25">
      <c r="C89" s="29">
        <v>43690</v>
      </c>
      <c r="D89" s="15">
        <v>67</v>
      </c>
      <c r="E89" s="30">
        <v>101</v>
      </c>
      <c r="F89" s="16" t="str">
        <f t="shared" si="13"/>
        <v>Donation til OSK</v>
      </c>
      <c r="G89" s="2" t="s">
        <v>64</v>
      </c>
      <c r="H89" s="2"/>
      <c r="I89" s="4">
        <v>1000</v>
      </c>
      <c r="J89" s="3"/>
      <c r="K89" s="33"/>
    </row>
    <row r="90" spans="3:11" x14ac:dyDescent="0.25">
      <c r="C90" s="29">
        <v>43696</v>
      </c>
      <c r="D90" s="15">
        <v>68</v>
      </c>
      <c r="E90" s="30">
        <v>303</v>
      </c>
      <c r="F90" s="16" t="str">
        <f t="shared" si="13"/>
        <v>Mobilepay</v>
      </c>
      <c r="G90" s="2" t="s">
        <v>65</v>
      </c>
      <c r="H90" s="2"/>
      <c r="I90" s="4">
        <v>67.75</v>
      </c>
      <c r="J90" s="3"/>
      <c r="K90" s="33"/>
    </row>
    <row r="91" spans="3:11" x14ac:dyDescent="0.25">
      <c r="C91" s="29">
        <v>43696</v>
      </c>
      <c r="D91" s="15">
        <v>69</v>
      </c>
      <c r="E91" s="30">
        <v>202</v>
      </c>
      <c r="F91" s="16" t="str">
        <f t="shared" si="13"/>
        <v>Donation til RSK</v>
      </c>
      <c r="G91" s="2"/>
      <c r="H91" s="2"/>
      <c r="I91" s="4"/>
      <c r="J91" s="3">
        <v>10000</v>
      </c>
      <c r="K91" s="33"/>
    </row>
    <row r="92" spans="3:11" x14ac:dyDescent="0.25">
      <c r="C92" s="29">
        <v>43682</v>
      </c>
      <c r="D92" s="15">
        <v>70</v>
      </c>
      <c r="E92" s="30">
        <v>101</v>
      </c>
      <c r="F92" s="16" t="str">
        <f t="shared" si="13"/>
        <v>Donation til OSK</v>
      </c>
      <c r="G92" s="2" t="s">
        <v>45</v>
      </c>
      <c r="H92" s="2"/>
      <c r="I92" s="4">
        <v>1000</v>
      </c>
      <c r="J92" s="3"/>
      <c r="K92" s="33"/>
    </row>
    <row r="93" spans="3:11" x14ac:dyDescent="0.25">
      <c r="C93" s="29">
        <v>43682</v>
      </c>
      <c r="D93" s="15">
        <v>71</v>
      </c>
      <c r="E93" s="30">
        <v>101</v>
      </c>
      <c r="F93" s="16" t="str">
        <f t="shared" si="13"/>
        <v>Donation til OSK</v>
      </c>
      <c r="G93" s="2" t="s">
        <v>66</v>
      </c>
      <c r="H93" s="2"/>
      <c r="I93" s="4">
        <v>1000</v>
      </c>
      <c r="J93" s="3"/>
      <c r="K93" s="33"/>
    </row>
    <row r="94" spans="3:11" x14ac:dyDescent="0.25">
      <c r="C94" s="29">
        <v>43682</v>
      </c>
      <c r="D94" s="15">
        <v>72</v>
      </c>
      <c r="E94" s="30">
        <v>103</v>
      </c>
      <c r="F94" s="16" t="str">
        <f t="shared" si="13"/>
        <v>7. tradition</v>
      </c>
      <c r="G94" s="2"/>
      <c r="H94" s="2"/>
      <c r="I94" s="4">
        <v>114.5</v>
      </c>
      <c r="J94" s="3"/>
      <c r="K94" s="33"/>
    </row>
    <row r="95" spans="3:11" x14ac:dyDescent="0.25">
      <c r="C95" s="29">
        <v>43682</v>
      </c>
      <c r="D95" s="15">
        <v>73</v>
      </c>
      <c r="E95" s="30">
        <v>201</v>
      </c>
      <c r="F95" s="16" t="str">
        <f t="shared" si="13"/>
        <v>OSR/OSS</v>
      </c>
      <c r="G95" s="2" t="s">
        <v>67</v>
      </c>
      <c r="H95" s="2"/>
      <c r="I95" s="4"/>
      <c r="J95" s="3">
        <v>1000</v>
      </c>
      <c r="K95" s="33"/>
    </row>
    <row r="96" spans="3:11" x14ac:dyDescent="0.25">
      <c r="C96" s="29">
        <v>43682</v>
      </c>
      <c r="D96" s="15">
        <v>74</v>
      </c>
      <c r="E96" s="30">
        <v>102</v>
      </c>
      <c r="F96" s="16" t="str">
        <f t="shared" si="13"/>
        <v>Kørselspenge</v>
      </c>
      <c r="G96" s="2" t="s">
        <v>68</v>
      </c>
      <c r="H96" s="2"/>
      <c r="I96" s="4"/>
      <c r="J96" s="3">
        <v>100</v>
      </c>
      <c r="K96" s="33"/>
    </row>
    <row r="97" spans="3:11" x14ac:dyDescent="0.25">
      <c r="C97" s="29">
        <v>43682</v>
      </c>
      <c r="D97" s="15">
        <v>75</v>
      </c>
      <c r="E97" s="30">
        <v>101</v>
      </c>
      <c r="F97" s="16" t="str">
        <f t="shared" si="13"/>
        <v>Donation til OSK</v>
      </c>
      <c r="G97" s="2" t="s">
        <v>69</v>
      </c>
      <c r="H97" s="2"/>
      <c r="I97" s="4">
        <v>500</v>
      </c>
      <c r="J97" s="3"/>
      <c r="K97" s="33"/>
    </row>
    <row r="98" spans="3:11" x14ac:dyDescent="0.25">
      <c r="C98" s="29">
        <v>43705</v>
      </c>
      <c r="D98" s="15">
        <v>76</v>
      </c>
      <c r="E98" s="30">
        <v>303</v>
      </c>
      <c r="F98" s="16" t="str">
        <f t="shared" si="13"/>
        <v>Mobilepay</v>
      </c>
      <c r="G98" s="2" t="s">
        <v>70</v>
      </c>
      <c r="H98" s="2"/>
      <c r="I98" s="4">
        <v>130.5</v>
      </c>
      <c r="J98" s="3"/>
      <c r="K98" s="33"/>
    </row>
    <row r="99" spans="3:11" x14ac:dyDescent="0.25">
      <c r="C99" s="29">
        <v>43710</v>
      </c>
      <c r="D99" s="15">
        <v>77</v>
      </c>
      <c r="E99" s="30">
        <v>203</v>
      </c>
      <c r="F99" s="16" t="str">
        <f t="shared" si="13"/>
        <v>Boxit</v>
      </c>
      <c r="G99" s="2"/>
      <c r="H99" s="2"/>
      <c r="I99" s="4"/>
      <c r="J99" s="3">
        <v>410</v>
      </c>
      <c r="K99" s="33"/>
    </row>
    <row r="100" spans="3:11" x14ac:dyDescent="0.25">
      <c r="C100" s="29">
        <v>43710</v>
      </c>
      <c r="D100" s="15">
        <v>78</v>
      </c>
      <c r="E100" s="30">
        <v>102</v>
      </c>
      <c r="F100" s="16" t="str">
        <f t="shared" si="13"/>
        <v>Kørselspenge</v>
      </c>
      <c r="G100" s="42" t="s">
        <v>60</v>
      </c>
      <c r="H100" s="2"/>
      <c r="I100" s="4"/>
      <c r="J100" s="3">
        <v>100</v>
      </c>
      <c r="K100" s="33"/>
    </row>
    <row r="101" spans="3:11" x14ac:dyDescent="0.25">
      <c r="C101" s="29">
        <v>43710</v>
      </c>
      <c r="D101" s="15">
        <v>79</v>
      </c>
      <c r="E101" s="30">
        <v>102</v>
      </c>
      <c r="F101" s="16" t="str">
        <f t="shared" si="13"/>
        <v>Kørselspenge</v>
      </c>
      <c r="G101" s="2" t="s">
        <v>72</v>
      </c>
      <c r="H101" s="2"/>
      <c r="I101" s="4"/>
      <c r="J101" s="3">
        <v>100</v>
      </c>
      <c r="K101" s="33"/>
    </row>
    <row r="102" spans="3:11" x14ac:dyDescent="0.25">
      <c r="C102" s="29">
        <v>43710</v>
      </c>
      <c r="D102" s="15">
        <v>80</v>
      </c>
      <c r="E102" s="30">
        <v>103</v>
      </c>
      <c r="F102" s="16" t="str">
        <f t="shared" si="13"/>
        <v>7. tradition</v>
      </c>
      <c r="G102" s="2"/>
      <c r="H102" s="2"/>
      <c r="I102" s="4">
        <v>92.5</v>
      </c>
      <c r="J102" s="3"/>
      <c r="K102" s="33"/>
    </row>
    <row r="103" spans="3:11" x14ac:dyDescent="0.25">
      <c r="C103" s="29">
        <v>43738</v>
      </c>
      <c r="D103" s="15">
        <v>81</v>
      </c>
      <c r="E103" s="30">
        <v>303</v>
      </c>
      <c r="F103" s="16" t="str">
        <f t="shared" si="13"/>
        <v>Mobilepay</v>
      </c>
      <c r="G103" s="2" t="s">
        <v>71</v>
      </c>
      <c r="H103" s="2"/>
      <c r="I103" s="3" t="s">
        <v>73</v>
      </c>
      <c r="K103" s="33"/>
    </row>
    <row r="104" spans="3:11" x14ac:dyDescent="0.25">
      <c r="C104" s="29">
        <v>43739</v>
      </c>
      <c r="D104" s="15">
        <v>82</v>
      </c>
      <c r="E104" s="30">
        <v>203</v>
      </c>
      <c r="F104" s="16" t="str">
        <f t="shared" si="13"/>
        <v>Boxit</v>
      </c>
      <c r="G104" s="2"/>
      <c r="H104" s="2"/>
      <c r="I104" s="4"/>
      <c r="J104" s="3">
        <v>410</v>
      </c>
      <c r="K104" s="33"/>
    </row>
    <row r="105" spans="3:11" x14ac:dyDescent="0.25">
      <c r="C105" s="29">
        <v>43768</v>
      </c>
      <c r="D105" s="15">
        <v>83</v>
      </c>
      <c r="E105" s="30">
        <v>303</v>
      </c>
      <c r="F105" s="16" t="str">
        <f t="shared" si="13"/>
        <v>Mobilepay</v>
      </c>
      <c r="G105" s="2" t="s">
        <v>74</v>
      </c>
      <c r="H105" s="2"/>
      <c r="I105" s="4">
        <v>269.69</v>
      </c>
      <c r="J105" s="3"/>
      <c r="K105" s="33"/>
    </row>
    <row r="106" spans="3:11" x14ac:dyDescent="0.25">
      <c r="C106" s="29">
        <v>43770</v>
      </c>
      <c r="D106" s="15">
        <v>84</v>
      </c>
      <c r="E106" s="30">
        <v>203</v>
      </c>
      <c r="F106" s="16" t="str">
        <f t="shared" si="13"/>
        <v>Boxit</v>
      </c>
      <c r="G106" s="2"/>
      <c r="H106" s="2"/>
      <c r="I106" s="4"/>
      <c r="J106" s="3">
        <v>410</v>
      </c>
      <c r="K106" s="33"/>
    </row>
    <row r="107" spans="3:11" x14ac:dyDescent="0.25">
      <c r="C107" s="29">
        <v>43773</v>
      </c>
      <c r="D107" s="15">
        <v>85</v>
      </c>
      <c r="E107" s="30">
        <v>102</v>
      </c>
      <c r="F107" s="16" t="str">
        <f t="shared" si="13"/>
        <v>Kørselspenge</v>
      </c>
      <c r="G107" s="2" t="s">
        <v>69</v>
      </c>
      <c r="H107" s="2"/>
      <c r="I107" s="4"/>
      <c r="J107" s="3">
        <v>100</v>
      </c>
      <c r="K107" s="33"/>
    </row>
    <row r="108" spans="3:11" x14ac:dyDescent="0.25">
      <c r="C108" s="29">
        <v>43773</v>
      </c>
      <c r="D108" s="15">
        <v>86</v>
      </c>
      <c r="E108" s="30">
        <v>103</v>
      </c>
      <c r="F108" s="16" t="str">
        <f t="shared" si="13"/>
        <v>7. tradition</v>
      </c>
      <c r="G108" s="2"/>
      <c r="H108" s="2"/>
      <c r="I108" s="4">
        <v>104</v>
      </c>
      <c r="J108" s="3"/>
      <c r="K108" s="33"/>
    </row>
    <row r="109" spans="3:11" x14ac:dyDescent="0.25">
      <c r="C109" s="29">
        <v>43773</v>
      </c>
      <c r="D109" s="15">
        <v>87</v>
      </c>
      <c r="E109" s="30">
        <v>102</v>
      </c>
      <c r="F109" s="16" t="str">
        <f t="shared" si="13"/>
        <v>Kørselspenge</v>
      </c>
      <c r="G109" s="2" t="s">
        <v>60</v>
      </c>
      <c r="H109" s="2"/>
      <c r="I109" s="4"/>
      <c r="J109" s="3">
        <v>100</v>
      </c>
      <c r="K109" s="33"/>
    </row>
    <row r="110" spans="3:11" x14ac:dyDescent="0.25">
      <c r="C110" s="29">
        <v>43773</v>
      </c>
      <c r="D110" s="15">
        <v>88</v>
      </c>
      <c r="E110" s="30">
        <v>201</v>
      </c>
      <c r="F110" s="16" t="str">
        <f t="shared" si="13"/>
        <v>OSR/OSS</v>
      </c>
      <c r="G110" s="2" t="s">
        <v>75</v>
      </c>
      <c r="H110" s="2"/>
      <c r="I110" s="4"/>
      <c r="J110" s="3">
        <v>500</v>
      </c>
      <c r="K110" s="33"/>
    </row>
    <row r="111" spans="3:11" x14ac:dyDescent="0.25">
      <c r="C111" s="29">
        <v>43773</v>
      </c>
      <c r="D111" s="15">
        <v>89</v>
      </c>
      <c r="E111" s="30">
        <v>201</v>
      </c>
      <c r="F111" s="16" t="str">
        <f t="shared" si="13"/>
        <v>OSR/OSS</v>
      </c>
      <c r="G111" s="2" t="s">
        <v>76</v>
      </c>
      <c r="H111" s="2"/>
      <c r="I111" s="4"/>
      <c r="J111" s="3">
        <v>100</v>
      </c>
      <c r="K111" s="33"/>
    </row>
    <row r="112" spans="3:11" x14ac:dyDescent="0.25">
      <c r="C112" s="29">
        <v>43773</v>
      </c>
      <c r="D112" s="15">
        <v>90</v>
      </c>
      <c r="E112" s="30">
        <v>101</v>
      </c>
      <c r="F112" s="16" t="str">
        <f t="shared" si="13"/>
        <v>Donation til OSK</v>
      </c>
      <c r="G112" s="2" t="s">
        <v>45</v>
      </c>
      <c r="H112" s="2"/>
      <c r="I112" s="4">
        <v>1000</v>
      </c>
      <c r="J112" s="3"/>
      <c r="K112" s="33"/>
    </row>
    <row r="113" spans="3:11" x14ac:dyDescent="0.25">
      <c r="C113" s="29">
        <v>43787</v>
      </c>
      <c r="D113" s="15">
        <v>91</v>
      </c>
      <c r="E113" s="30">
        <v>201</v>
      </c>
      <c r="F113" s="16" t="str">
        <f t="shared" si="13"/>
        <v>OSR/OSS</v>
      </c>
      <c r="G113" s="2" t="s">
        <v>77</v>
      </c>
      <c r="H113" s="2"/>
      <c r="I113" s="4"/>
      <c r="J113" s="3">
        <v>415</v>
      </c>
      <c r="K113" s="33"/>
    </row>
    <row r="114" spans="3:11" x14ac:dyDescent="0.25">
      <c r="C114" s="29">
        <v>43828</v>
      </c>
      <c r="D114" s="15">
        <v>92</v>
      </c>
      <c r="E114" s="30">
        <v>302</v>
      </c>
      <c r="F114" s="16" t="str">
        <f t="shared" si="13"/>
        <v>Litteraturoverskud</v>
      </c>
      <c r="G114" s="2"/>
      <c r="H114" s="2"/>
      <c r="I114" s="4">
        <v>5000</v>
      </c>
      <c r="J114" s="3"/>
      <c r="K114" s="33"/>
    </row>
    <row r="115" spans="3:11" x14ac:dyDescent="0.25">
      <c r="C115" s="29">
        <v>43801</v>
      </c>
      <c r="D115" s="15">
        <v>93</v>
      </c>
      <c r="E115" s="30">
        <v>203</v>
      </c>
      <c r="F115" s="16" t="str">
        <f t="shared" si="13"/>
        <v>Boxit</v>
      </c>
      <c r="G115" s="2"/>
      <c r="H115" s="2"/>
      <c r="I115" s="4"/>
      <c r="J115" s="3">
        <v>410</v>
      </c>
      <c r="K115" s="33"/>
    </row>
    <row r="116" spans="3:11" x14ac:dyDescent="0.25">
      <c r="C116" s="29">
        <v>43828</v>
      </c>
      <c r="D116" s="15">
        <v>94</v>
      </c>
      <c r="E116" s="30">
        <v>303</v>
      </c>
      <c r="F116" s="16" t="str">
        <f t="shared" si="13"/>
        <v>Mobilepay</v>
      </c>
      <c r="G116" s="2" t="s">
        <v>79</v>
      </c>
      <c r="H116" s="2"/>
      <c r="I116" s="43" t="s">
        <v>78</v>
      </c>
      <c r="J116" s="3"/>
      <c r="K116" s="33"/>
    </row>
    <row r="117" spans="3:11" x14ac:dyDescent="0.25">
      <c r="C117" s="29">
        <v>43828</v>
      </c>
      <c r="D117" s="15">
        <v>95</v>
      </c>
      <c r="E117" s="30">
        <v>301</v>
      </c>
      <c r="F117" s="16" t="str">
        <f t="shared" si="13"/>
        <v>Konvent</v>
      </c>
      <c r="G117" s="2" t="s">
        <v>80</v>
      </c>
      <c r="H117" s="2"/>
      <c r="I117" s="4">
        <v>57332.34</v>
      </c>
      <c r="J117" s="3"/>
      <c r="K117" s="33"/>
    </row>
    <row r="118" spans="3:11" x14ac:dyDescent="0.25">
      <c r="C118" s="29">
        <v>43828</v>
      </c>
      <c r="D118" s="15">
        <v>96</v>
      </c>
      <c r="E118" s="30">
        <v>202</v>
      </c>
      <c r="F118" s="16" t="str">
        <f t="shared" si="13"/>
        <v>Donation til RSK</v>
      </c>
      <c r="G118" s="2"/>
      <c r="H118" s="2"/>
      <c r="I118" s="4"/>
      <c r="J118" s="3">
        <v>40000</v>
      </c>
      <c r="K118" s="33"/>
    </row>
    <row r="119" spans="3:11" x14ac:dyDescent="0.25">
      <c r="C119" s="29">
        <v>43774</v>
      </c>
      <c r="D119" s="15">
        <v>97</v>
      </c>
      <c r="E119" s="30">
        <v>101</v>
      </c>
      <c r="F119" s="16" t="str">
        <f t="shared" si="13"/>
        <v>Donation til OSK</v>
      </c>
      <c r="G119" s="2" t="s">
        <v>46</v>
      </c>
      <c r="H119" s="2"/>
      <c r="I119" s="4">
        <v>500</v>
      </c>
      <c r="J119" s="3"/>
      <c r="K119" s="33"/>
    </row>
    <row r="120" spans="3:11" x14ac:dyDescent="0.25">
      <c r="C120" s="29">
        <v>43768</v>
      </c>
      <c r="D120" s="15">
        <v>98</v>
      </c>
      <c r="E120" s="30">
        <v>101</v>
      </c>
      <c r="F120" s="16" t="str">
        <f t="shared" si="13"/>
        <v>Donation til OSK</v>
      </c>
      <c r="G120" s="2" t="s">
        <v>52</v>
      </c>
      <c r="H120" s="2"/>
      <c r="I120" s="4">
        <v>500</v>
      </c>
      <c r="J120" s="3"/>
      <c r="K120" s="33"/>
    </row>
    <row r="121" spans="3:11" x14ac:dyDescent="0.25">
      <c r="C121" s="29">
        <v>43690</v>
      </c>
      <c r="D121" s="15">
        <v>99</v>
      </c>
      <c r="E121" s="30">
        <v>101</v>
      </c>
      <c r="F121" s="16" t="str">
        <f t="shared" si="13"/>
        <v>Donation til OSK</v>
      </c>
      <c r="G121" s="2" t="s">
        <v>64</v>
      </c>
      <c r="H121" s="2"/>
      <c r="I121" s="4">
        <v>1000</v>
      </c>
      <c r="J121" s="3"/>
      <c r="K121" s="33"/>
    </row>
    <row r="122" spans="3:11" x14ac:dyDescent="0.25">
      <c r="C122" s="29">
        <v>43677</v>
      </c>
      <c r="D122" s="15">
        <v>100</v>
      </c>
      <c r="E122" s="30">
        <v>101</v>
      </c>
      <c r="F122" s="16" t="str">
        <f t="shared" si="13"/>
        <v>Donation til OSK</v>
      </c>
      <c r="G122" s="2" t="s">
        <v>52</v>
      </c>
      <c r="H122" s="2"/>
      <c r="I122" s="4">
        <v>2000</v>
      </c>
      <c r="J122" s="3"/>
      <c r="K122" s="33"/>
    </row>
    <row r="123" spans="3:11" x14ac:dyDescent="0.25">
      <c r="C123" s="29">
        <v>43829</v>
      </c>
      <c r="D123" s="15">
        <v>101</v>
      </c>
      <c r="E123" s="30">
        <v>206</v>
      </c>
      <c r="F123" s="16" t="str">
        <f t="shared" si="13"/>
        <v>Bankbebyr/rente</v>
      </c>
      <c r="G123" s="2"/>
      <c r="H123" s="2"/>
      <c r="I123" s="4"/>
      <c r="J123" s="3">
        <v>197.25</v>
      </c>
    </row>
    <row r="124" spans="3:11" x14ac:dyDescent="0.25">
      <c r="C124" s="29"/>
      <c r="D124" s="15">
        <v>102</v>
      </c>
      <c r="E124" s="30"/>
      <c r="F124" s="16" t="str">
        <f t="shared" ref="F124:F186" si="14">IF(E124=0,"",VLOOKUP(E124,$AA$2:$AB$41,2,FALSE))</f>
        <v/>
      </c>
      <c r="G124" s="2"/>
      <c r="H124" s="2"/>
      <c r="I124" s="4"/>
      <c r="J124" s="3"/>
    </row>
    <row r="125" spans="3:11" x14ac:dyDescent="0.25">
      <c r="C125" s="29"/>
      <c r="D125" s="15">
        <v>103</v>
      </c>
      <c r="E125" s="30"/>
      <c r="F125" s="16"/>
      <c r="G125" s="2"/>
      <c r="H125" s="2"/>
      <c r="I125" s="4"/>
      <c r="J125" s="3"/>
    </row>
    <row r="126" spans="3:11" x14ac:dyDescent="0.25">
      <c r="C126" s="29"/>
      <c r="D126" s="15">
        <v>104</v>
      </c>
      <c r="E126" s="30"/>
      <c r="F126" s="16" t="str">
        <f t="shared" si="14"/>
        <v/>
      </c>
      <c r="G126" s="2"/>
      <c r="H126" s="2"/>
      <c r="I126" s="4"/>
      <c r="J126" s="3"/>
    </row>
    <row r="127" spans="3:11" x14ac:dyDescent="0.25">
      <c r="C127" s="29"/>
      <c r="D127" s="15">
        <v>105</v>
      </c>
      <c r="E127" s="30"/>
      <c r="F127" s="16" t="str">
        <f t="shared" si="14"/>
        <v/>
      </c>
      <c r="G127" s="2"/>
      <c r="H127" s="2"/>
      <c r="I127" s="4"/>
      <c r="J127" s="3"/>
    </row>
    <row r="128" spans="3:11" x14ac:dyDescent="0.25">
      <c r="C128" s="29"/>
      <c r="D128" s="15">
        <v>106</v>
      </c>
      <c r="E128" s="30"/>
      <c r="F128" s="16" t="str">
        <f t="shared" si="14"/>
        <v/>
      </c>
      <c r="G128" s="2"/>
      <c r="H128" s="2"/>
      <c r="I128" s="4"/>
      <c r="J128" s="3"/>
    </row>
    <row r="129" spans="3:10" x14ac:dyDescent="0.25">
      <c r="C129" s="29"/>
      <c r="D129" s="15">
        <v>107</v>
      </c>
      <c r="E129" s="30"/>
      <c r="F129" s="16" t="str">
        <f t="shared" si="14"/>
        <v/>
      </c>
      <c r="G129" s="2"/>
      <c r="H129" s="2"/>
      <c r="I129" s="4"/>
      <c r="J129" s="3"/>
    </row>
    <row r="130" spans="3:10" x14ac:dyDescent="0.25">
      <c r="C130" s="29"/>
      <c r="D130" s="15">
        <v>108</v>
      </c>
      <c r="E130" s="30"/>
      <c r="F130" s="16" t="str">
        <f t="shared" si="14"/>
        <v/>
      </c>
      <c r="G130" s="2"/>
      <c r="H130" s="2"/>
      <c r="I130" s="4"/>
      <c r="J130" s="3"/>
    </row>
    <row r="131" spans="3:10" x14ac:dyDescent="0.25">
      <c r="C131" s="29"/>
      <c r="D131" s="15">
        <v>109</v>
      </c>
      <c r="E131" s="30"/>
      <c r="F131" s="16" t="str">
        <f t="shared" si="14"/>
        <v/>
      </c>
      <c r="G131" s="2"/>
      <c r="H131" s="2"/>
      <c r="I131" s="4"/>
      <c r="J131" s="3"/>
    </row>
    <row r="132" spans="3:10" x14ac:dyDescent="0.25">
      <c r="C132" s="29"/>
      <c r="D132" s="15">
        <v>110</v>
      </c>
      <c r="E132" s="30"/>
      <c r="F132" s="16" t="str">
        <f t="shared" si="14"/>
        <v/>
      </c>
      <c r="G132" s="2"/>
      <c r="H132" s="2"/>
      <c r="I132" s="4"/>
      <c r="J132" s="3"/>
    </row>
    <row r="133" spans="3:10" x14ac:dyDescent="0.25">
      <c r="C133" s="29"/>
      <c r="D133" s="15">
        <v>111</v>
      </c>
      <c r="E133" s="30"/>
      <c r="F133" s="16" t="str">
        <f t="shared" si="14"/>
        <v/>
      </c>
      <c r="G133" s="2"/>
      <c r="H133" s="2"/>
      <c r="I133" s="4"/>
      <c r="J133" s="3"/>
    </row>
    <row r="134" spans="3:10" x14ac:dyDescent="0.25">
      <c r="C134" s="29"/>
      <c r="D134" s="15">
        <v>112</v>
      </c>
      <c r="E134" s="30"/>
      <c r="F134" s="16" t="str">
        <f t="shared" si="14"/>
        <v/>
      </c>
      <c r="G134" s="2"/>
      <c r="H134" s="2"/>
      <c r="I134" s="4"/>
      <c r="J134" s="3"/>
    </row>
    <row r="135" spans="3:10" x14ac:dyDescent="0.25">
      <c r="C135" s="29"/>
      <c r="D135" s="15">
        <v>113</v>
      </c>
      <c r="E135" s="30"/>
      <c r="F135" s="16" t="str">
        <f t="shared" si="14"/>
        <v/>
      </c>
      <c r="G135" s="2"/>
      <c r="H135" s="2"/>
      <c r="I135" s="4"/>
      <c r="J135" s="3"/>
    </row>
    <row r="136" spans="3:10" x14ac:dyDescent="0.25">
      <c r="C136" s="29"/>
      <c r="D136" s="15">
        <v>114</v>
      </c>
      <c r="E136" s="30"/>
      <c r="F136" s="16" t="str">
        <f t="shared" si="14"/>
        <v/>
      </c>
      <c r="G136" s="2"/>
      <c r="H136" s="2"/>
      <c r="I136" s="4"/>
      <c r="J136" s="3"/>
    </row>
    <row r="137" spans="3:10" x14ac:dyDescent="0.25">
      <c r="C137" s="29"/>
      <c r="D137" s="15">
        <v>115</v>
      </c>
      <c r="E137" s="30"/>
      <c r="F137" s="16" t="str">
        <f t="shared" si="14"/>
        <v/>
      </c>
      <c r="G137" s="2"/>
      <c r="H137" s="2"/>
      <c r="I137" s="4"/>
      <c r="J137" s="3"/>
    </row>
    <row r="138" spans="3:10" x14ac:dyDescent="0.25">
      <c r="C138" s="29"/>
      <c r="D138" s="15">
        <v>116</v>
      </c>
      <c r="E138" s="30"/>
      <c r="F138" s="16" t="str">
        <f t="shared" si="14"/>
        <v/>
      </c>
      <c r="G138" s="2"/>
      <c r="H138" s="2"/>
      <c r="I138" s="4"/>
      <c r="J138" s="3"/>
    </row>
    <row r="139" spans="3:10" x14ac:dyDescent="0.25">
      <c r="C139" s="29"/>
      <c r="D139" s="15">
        <v>117</v>
      </c>
      <c r="E139" s="30"/>
      <c r="F139" s="16" t="str">
        <f t="shared" si="14"/>
        <v/>
      </c>
      <c r="G139" s="2"/>
      <c r="H139" s="2"/>
      <c r="I139" s="4"/>
      <c r="J139" s="3"/>
    </row>
    <row r="140" spans="3:10" x14ac:dyDescent="0.25">
      <c r="C140" s="29"/>
      <c r="D140" s="15">
        <v>118</v>
      </c>
      <c r="E140" s="30"/>
      <c r="F140" s="16" t="str">
        <f t="shared" si="14"/>
        <v/>
      </c>
      <c r="G140" s="2"/>
      <c r="H140" s="2"/>
      <c r="I140" s="4"/>
      <c r="J140" s="3"/>
    </row>
    <row r="141" spans="3:10" x14ac:dyDescent="0.25">
      <c r="C141" s="29"/>
      <c r="D141" s="15">
        <v>119</v>
      </c>
      <c r="E141" s="30"/>
      <c r="F141" s="16" t="str">
        <f t="shared" si="14"/>
        <v/>
      </c>
      <c r="G141" s="2"/>
      <c r="H141" s="2"/>
      <c r="I141" s="4"/>
      <c r="J141" s="3"/>
    </row>
    <row r="142" spans="3:10" x14ac:dyDescent="0.25">
      <c r="C142" s="29"/>
      <c r="D142" s="15">
        <v>120</v>
      </c>
      <c r="E142" s="30"/>
      <c r="F142" s="16" t="str">
        <f t="shared" si="14"/>
        <v/>
      </c>
      <c r="G142" s="2"/>
      <c r="H142" s="2"/>
      <c r="I142" s="4"/>
      <c r="J142" s="3"/>
    </row>
    <row r="143" spans="3:10" x14ac:dyDescent="0.25">
      <c r="C143" s="29"/>
      <c r="D143" s="15">
        <v>121</v>
      </c>
      <c r="E143" s="30"/>
      <c r="F143" s="16" t="str">
        <f t="shared" si="14"/>
        <v/>
      </c>
      <c r="G143" s="2"/>
      <c r="H143" s="2"/>
      <c r="I143" s="4"/>
      <c r="J143" s="3"/>
    </row>
    <row r="144" spans="3:10" x14ac:dyDescent="0.25">
      <c r="C144" s="29"/>
      <c r="D144" s="15">
        <v>122</v>
      </c>
      <c r="E144" s="30"/>
      <c r="F144" s="16" t="str">
        <f t="shared" si="14"/>
        <v/>
      </c>
      <c r="G144" s="2"/>
      <c r="H144" s="2"/>
      <c r="I144" s="4"/>
      <c r="J144" s="3"/>
    </row>
    <row r="145" spans="3:10" x14ac:dyDescent="0.25">
      <c r="C145" s="29"/>
      <c r="D145" s="15">
        <v>123</v>
      </c>
      <c r="E145" s="30"/>
      <c r="F145" s="16" t="str">
        <f t="shared" si="14"/>
        <v/>
      </c>
      <c r="G145" s="2"/>
      <c r="H145" s="2"/>
      <c r="I145" s="4"/>
      <c r="J145" s="3"/>
    </row>
    <row r="146" spans="3:10" x14ac:dyDescent="0.25">
      <c r="C146" s="29"/>
      <c r="D146" s="15">
        <v>124</v>
      </c>
      <c r="E146" s="30"/>
      <c r="F146" s="16" t="str">
        <f t="shared" si="14"/>
        <v/>
      </c>
      <c r="G146" s="2"/>
      <c r="H146" s="2"/>
      <c r="I146" s="4"/>
      <c r="J146" s="3"/>
    </row>
    <row r="147" spans="3:10" x14ac:dyDescent="0.25">
      <c r="C147" s="29"/>
      <c r="D147" s="15">
        <v>125</v>
      </c>
      <c r="E147" s="30"/>
      <c r="F147" s="16" t="str">
        <f t="shared" si="14"/>
        <v/>
      </c>
      <c r="G147" s="2"/>
      <c r="H147" s="2"/>
      <c r="I147" s="4"/>
      <c r="J147" s="3"/>
    </row>
    <row r="148" spans="3:10" x14ac:dyDescent="0.25">
      <c r="C148" s="29"/>
      <c r="D148" s="15">
        <v>126</v>
      </c>
      <c r="E148" s="30"/>
      <c r="F148" s="16" t="str">
        <f t="shared" si="14"/>
        <v/>
      </c>
      <c r="G148" s="2"/>
      <c r="H148" s="2"/>
      <c r="I148" s="4"/>
      <c r="J148" s="3"/>
    </row>
    <row r="149" spans="3:10" x14ac:dyDescent="0.25">
      <c r="C149" s="29"/>
      <c r="D149" s="15">
        <v>127</v>
      </c>
      <c r="E149" s="30"/>
      <c r="F149" s="16" t="str">
        <f t="shared" si="14"/>
        <v/>
      </c>
      <c r="G149" s="2"/>
      <c r="H149" s="2"/>
      <c r="I149" s="4"/>
      <c r="J149" s="3"/>
    </row>
    <row r="150" spans="3:10" x14ac:dyDescent="0.25">
      <c r="C150" s="29"/>
      <c r="D150" s="15">
        <v>128</v>
      </c>
      <c r="E150" s="30"/>
      <c r="F150" s="16" t="str">
        <f t="shared" si="14"/>
        <v/>
      </c>
      <c r="G150" s="2"/>
      <c r="H150" s="2"/>
      <c r="I150" s="4"/>
      <c r="J150" s="3"/>
    </row>
    <row r="151" spans="3:10" x14ac:dyDescent="0.25">
      <c r="C151" s="29"/>
      <c r="D151" s="15">
        <v>129</v>
      </c>
      <c r="E151" s="30"/>
      <c r="F151" s="16" t="str">
        <f t="shared" si="14"/>
        <v/>
      </c>
      <c r="G151" s="2"/>
      <c r="H151" s="2"/>
      <c r="I151" s="4"/>
      <c r="J151" s="3"/>
    </row>
    <row r="152" spans="3:10" x14ac:dyDescent="0.25">
      <c r="C152" s="29"/>
      <c r="D152" s="15">
        <v>130</v>
      </c>
      <c r="E152" s="30"/>
      <c r="F152" s="16" t="str">
        <f t="shared" si="14"/>
        <v/>
      </c>
      <c r="G152" s="2"/>
      <c r="H152" s="2"/>
      <c r="I152" s="4"/>
      <c r="J152" s="3"/>
    </row>
    <row r="153" spans="3:10" x14ac:dyDescent="0.25">
      <c r="C153" s="29"/>
      <c r="D153" s="15">
        <v>131</v>
      </c>
      <c r="E153" s="30"/>
      <c r="F153" s="16" t="str">
        <f t="shared" si="14"/>
        <v/>
      </c>
      <c r="G153" s="2"/>
      <c r="H153" s="2"/>
      <c r="I153" s="4"/>
      <c r="J153" s="3"/>
    </row>
    <row r="154" spans="3:10" x14ac:dyDescent="0.25">
      <c r="C154" s="29"/>
      <c r="D154" s="15">
        <v>132</v>
      </c>
      <c r="E154" s="30"/>
      <c r="F154" s="16" t="str">
        <f t="shared" si="14"/>
        <v/>
      </c>
      <c r="G154" s="2"/>
      <c r="H154" s="2"/>
      <c r="I154" s="4"/>
      <c r="J154" s="3"/>
    </row>
    <row r="155" spans="3:10" x14ac:dyDescent="0.25">
      <c r="C155" s="29"/>
      <c r="D155" s="15">
        <v>133</v>
      </c>
      <c r="E155" s="30"/>
      <c r="F155" s="16" t="str">
        <f t="shared" si="14"/>
        <v/>
      </c>
      <c r="G155" s="2"/>
      <c r="H155" s="2"/>
      <c r="I155" s="4"/>
      <c r="J155" s="3"/>
    </row>
    <row r="156" spans="3:10" x14ac:dyDescent="0.25">
      <c r="C156" s="29"/>
      <c r="D156" s="15">
        <v>134</v>
      </c>
      <c r="E156" s="30"/>
      <c r="F156" s="16" t="str">
        <f t="shared" si="14"/>
        <v/>
      </c>
      <c r="G156" s="2"/>
      <c r="H156" s="2"/>
      <c r="I156" s="4"/>
      <c r="J156" s="3"/>
    </row>
    <row r="157" spans="3:10" x14ac:dyDescent="0.25">
      <c r="C157" s="29"/>
      <c r="D157" s="15">
        <v>135</v>
      </c>
      <c r="E157" s="30"/>
      <c r="F157" s="16" t="str">
        <f t="shared" si="14"/>
        <v/>
      </c>
      <c r="G157" s="2"/>
      <c r="H157" s="2"/>
      <c r="I157" s="4"/>
      <c r="J157" s="3"/>
    </row>
    <row r="158" spans="3:10" x14ac:dyDescent="0.25">
      <c r="C158" s="29"/>
      <c r="D158" s="15">
        <v>136</v>
      </c>
      <c r="E158" s="30"/>
      <c r="F158" s="16" t="str">
        <f t="shared" si="14"/>
        <v/>
      </c>
      <c r="G158" s="2"/>
      <c r="H158" s="2"/>
      <c r="I158" s="4"/>
      <c r="J158" s="3"/>
    </row>
    <row r="159" spans="3:10" x14ac:dyDescent="0.25">
      <c r="C159" s="29"/>
      <c r="D159" s="15">
        <v>137</v>
      </c>
      <c r="E159" s="30"/>
      <c r="F159" s="16" t="str">
        <f t="shared" si="14"/>
        <v/>
      </c>
      <c r="G159" s="2"/>
      <c r="H159" s="2"/>
      <c r="I159" s="4"/>
      <c r="J159" s="3"/>
    </row>
    <row r="160" spans="3:10" x14ac:dyDescent="0.25">
      <c r="C160" s="29"/>
      <c r="D160" s="15">
        <v>138</v>
      </c>
      <c r="E160" s="30"/>
      <c r="F160" s="16" t="str">
        <f t="shared" si="14"/>
        <v/>
      </c>
      <c r="G160" s="2"/>
      <c r="H160" s="2"/>
      <c r="I160" s="4"/>
      <c r="J160" s="3"/>
    </row>
    <row r="161" spans="3:10" x14ac:dyDescent="0.25">
      <c r="C161" s="29"/>
      <c r="D161" s="15">
        <v>139</v>
      </c>
      <c r="E161" s="30"/>
      <c r="F161" s="16" t="str">
        <f t="shared" si="14"/>
        <v/>
      </c>
      <c r="G161" s="2"/>
      <c r="H161" s="2"/>
      <c r="I161" s="4"/>
      <c r="J161" s="3"/>
    </row>
    <row r="162" spans="3:10" x14ac:dyDescent="0.25">
      <c r="C162" s="29"/>
      <c r="D162" s="15">
        <v>140</v>
      </c>
      <c r="E162" s="30"/>
      <c r="F162" s="16" t="str">
        <f t="shared" si="14"/>
        <v/>
      </c>
      <c r="G162" s="2"/>
      <c r="H162" s="2"/>
      <c r="I162" s="4"/>
      <c r="J162" s="3"/>
    </row>
    <row r="163" spans="3:10" x14ac:dyDescent="0.25">
      <c r="C163" s="29"/>
      <c r="D163" s="15">
        <v>141</v>
      </c>
      <c r="E163" s="30"/>
      <c r="F163" s="16" t="str">
        <f t="shared" si="14"/>
        <v/>
      </c>
      <c r="G163" s="2"/>
      <c r="H163" s="2"/>
      <c r="I163" s="4"/>
      <c r="J163" s="3"/>
    </row>
    <row r="164" spans="3:10" x14ac:dyDescent="0.25">
      <c r="C164" s="29"/>
      <c r="D164" s="15">
        <v>142</v>
      </c>
      <c r="E164" s="30"/>
      <c r="F164" s="16" t="str">
        <f t="shared" si="14"/>
        <v/>
      </c>
      <c r="G164" s="2"/>
      <c r="H164" s="2"/>
      <c r="I164" s="4"/>
      <c r="J164" s="3"/>
    </row>
    <row r="165" spans="3:10" x14ac:dyDescent="0.25">
      <c r="C165" s="29"/>
      <c r="D165" s="15">
        <v>143</v>
      </c>
      <c r="E165" s="30"/>
      <c r="F165" s="16" t="str">
        <f t="shared" si="14"/>
        <v/>
      </c>
      <c r="G165" s="2"/>
      <c r="H165" s="2"/>
      <c r="I165" s="4"/>
      <c r="J165" s="3"/>
    </row>
    <row r="166" spans="3:10" x14ac:dyDescent="0.25">
      <c r="C166" s="29"/>
      <c r="D166" s="15">
        <v>144</v>
      </c>
      <c r="E166" s="30"/>
      <c r="F166" s="16" t="str">
        <f t="shared" si="14"/>
        <v/>
      </c>
      <c r="G166" s="2"/>
      <c r="H166" s="2"/>
      <c r="I166" s="4"/>
      <c r="J166" s="3"/>
    </row>
    <row r="167" spans="3:10" x14ac:dyDescent="0.25">
      <c r="C167" s="29"/>
      <c r="D167" s="15">
        <v>145</v>
      </c>
      <c r="E167" s="30"/>
      <c r="F167" s="16" t="str">
        <f t="shared" si="14"/>
        <v/>
      </c>
      <c r="G167" s="2"/>
      <c r="H167" s="2"/>
      <c r="I167" s="4"/>
      <c r="J167" s="3"/>
    </row>
    <row r="168" spans="3:10" x14ac:dyDescent="0.25">
      <c r="C168" s="29"/>
      <c r="D168" s="15">
        <v>146</v>
      </c>
      <c r="E168" s="30"/>
      <c r="F168" s="16" t="str">
        <f t="shared" si="14"/>
        <v/>
      </c>
      <c r="G168" s="2"/>
      <c r="H168" s="2"/>
      <c r="I168" s="4"/>
      <c r="J168" s="3"/>
    </row>
    <row r="169" spans="3:10" x14ac:dyDescent="0.25">
      <c r="C169" s="29"/>
      <c r="D169" s="15">
        <v>147</v>
      </c>
      <c r="E169" s="30"/>
      <c r="F169" s="16" t="str">
        <f t="shared" si="14"/>
        <v/>
      </c>
      <c r="G169" s="2"/>
      <c r="H169" s="2"/>
      <c r="I169" s="4"/>
      <c r="J169" s="3"/>
    </row>
    <row r="170" spans="3:10" x14ac:dyDescent="0.25">
      <c r="C170" s="29"/>
      <c r="D170" s="15">
        <v>148</v>
      </c>
      <c r="E170" s="30"/>
      <c r="F170" s="16" t="str">
        <f t="shared" si="14"/>
        <v/>
      </c>
      <c r="G170" s="2"/>
      <c r="H170" s="2"/>
      <c r="I170" s="4"/>
      <c r="J170" s="3"/>
    </row>
    <row r="171" spans="3:10" x14ac:dyDescent="0.25">
      <c r="C171" s="29"/>
      <c r="D171" s="15">
        <v>149</v>
      </c>
      <c r="E171" s="30"/>
      <c r="F171" s="16" t="str">
        <f t="shared" si="14"/>
        <v/>
      </c>
      <c r="G171" s="2"/>
      <c r="H171" s="2"/>
      <c r="I171" s="4"/>
      <c r="J171" s="3"/>
    </row>
    <row r="172" spans="3:10" x14ac:dyDescent="0.25">
      <c r="C172" s="29"/>
      <c r="D172" s="15">
        <v>150</v>
      </c>
      <c r="E172" s="30"/>
      <c r="F172" s="16" t="str">
        <f t="shared" si="14"/>
        <v/>
      </c>
      <c r="G172" s="2"/>
      <c r="H172" s="2"/>
      <c r="I172" s="4"/>
      <c r="J172" s="3"/>
    </row>
    <row r="173" spans="3:10" x14ac:dyDescent="0.25">
      <c r="C173" s="29"/>
      <c r="D173" s="15">
        <v>151</v>
      </c>
      <c r="E173" s="30"/>
      <c r="F173" s="16" t="str">
        <f t="shared" si="14"/>
        <v/>
      </c>
      <c r="G173" s="2"/>
      <c r="H173" s="2"/>
      <c r="I173" s="4"/>
      <c r="J173" s="3"/>
    </row>
    <row r="174" spans="3:10" x14ac:dyDescent="0.25">
      <c r="C174" s="29"/>
      <c r="D174" s="15">
        <v>152</v>
      </c>
      <c r="E174" s="30"/>
      <c r="F174" s="16" t="str">
        <f t="shared" si="14"/>
        <v/>
      </c>
      <c r="G174" s="2"/>
      <c r="H174" s="2"/>
      <c r="I174" s="4"/>
      <c r="J174" s="3"/>
    </row>
    <row r="175" spans="3:10" x14ac:dyDescent="0.25">
      <c r="C175" s="29"/>
      <c r="D175" s="15">
        <v>153</v>
      </c>
      <c r="E175" s="30"/>
      <c r="F175" s="16" t="str">
        <f t="shared" si="14"/>
        <v/>
      </c>
      <c r="G175" s="2"/>
      <c r="H175" s="2"/>
      <c r="I175" s="4"/>
      <c r="J175" s="3"/>
    </row>
    <row r="176" spans="3:10" x14ac:dyDescent="0.25">
      <c r="C176" s="29"/>
      <c r="D176" s="15">
        <v>154</v>
      </c>
      <c r="E176" s="30"/>
      <c r="F176" s="16" t="str">
        <f t="shared" si="14"/>
        <v/>
      </c>
      <c r="G176" s="2"/>
      <c r="H176" s="2"/>
      <c r="I176" s="4"/>
      <c r="J176" s="3"/>
    </row>
    <row r="177" spans="3:10" x14ac:dyDescent="0.25">
      <c r="C177" s="29"/>
      <c r="D177" s="15">
        <v>155</v>
      </c>
      <c r="E177" s="30"/>
      <c r="F177" s="16" t="str">
        <f t="shared" si="14"/>
        <v/>
      </c>
      <c r="G177" s="2"/>
      <c r="H177" s="2"/>
      <c r="I177" s="4"/>
      <c r="J177" s="3"/>
    </row>
    <row r="178" spans="3:10" x14ac:dyDescent="0.25">
      <c r="C178" s="29"/>
      <c r="D178" s="15">
        <v>156</v>
      </c>
      <c r="E178" s="30"/>
      <c r="F178" s="16" t="str">
        <f t="shared" si="14"/>
        <v/>
      </c>
      <c r="G178" s="2"/>
      <c r="H178" s="2"/>
      <c r="I178" s="4"/>
      <c r="J178" s="3"/>
    </row>
    <row r="179" spans="3:10" x14ac:dyDescent="0.25">
      <c r="C179" s="29"/>
      <c r="D179" s="15">
        <v>157</v>
      </c>
      <c r="E179" s="30"/>
      <c r="F179" s="16" t="str">
        <f t="shared" si="14"/>
        <v/>
      </c>
      <c r="G179" s="2"/>
      <c r="H179" s="2"/>
      <c r="I179" s="4"/>
      <c r="J179" s="3"/>
    </row>
    <row r="180" spans="3:10" x14ac:dyDescent="0.25">
      <c r="C180" s="29"/>
      <c r="D180" s="15">
        <v>158</v>
      </c>
      <c r="E180" s="30"/>
      <c r="F180" s="16" t="str">
        <f t="shared" si="14"/>
        <v/>
      </c>
      <c r="G180" s="2"/>
      <c r="H180" s="2"/>
      <c r="I180" s="4"/>
      <c r="J180" s="3"/>
    </row>
    <row r="181" spans="3:10" x14ac:dyDescent="0.25">
      <c r="C181" s="29"/>
      <c r="D181" s="15">
        <v>159</v>
      </c>
      <c r="E181" s="30"/>
      <c r="F181" s="16" t="str">
        <f t="shared" si="14"/>
        <v/>
      </c>
      <c r="G181" s="2"/>
      <c r="H181" s="2"/>
      <c r="I181" s="4"/>
      <c r="J181" s="3"/>
    </row>
    <row r="182" spans="3:10" x14ac:dyDescent="0.25">
      <c r="C182" s="29"/>
      <c r="D182" s="15">
        <v>160</v>
      </c>
      <c r="E182" s="30"/>
      <c r="F182" s="16" t="str">
        <f t="shared" si="14"/>
        <v/>
      </c>
      <c r="G182" s="2"/>
      <c r="H182" s="2"/>
      <c r="I182" s="4"/>
      <c r="J182" s="3"/>
    </row>
    <row r="183" spans="3:10" x14ac:dyDescent="0.25">
      <c r="C183" s="29"/>
      <c r="D183" s="15">
        <v>161</v>
      </c>
      <c r="E183" s="30"/>
      <c r="F183" s="16" t="str">
        <f t="shared" si="14"/>
        <v/>
      </c>
      <c r="G183" s="2"/>
      <c r="H183" s="2"/>
      <c r="I183" s="4"/>
      <c r="J183" s="3"/>
    </row>
    <row r="184" spans="3:10" x14ac:dyDescent="0.25">
      <c r="C184" s="29"/>
      <c r="D184" s="15">
        <v>162</v>
      </c>
      <c r="E184" s="30"/>
      <c r="F184" s="16" t="str">
        <f t="shared" si="14"/>
        <v/>
      </c>
      <c r="G184" s="2"/>
      <c r="H184" s="2"/>
      <c r="I184" s="4"/>
      <c r="J184" s="3"/>
    </row>
    <row r="185" spans="3:10" x14ac:dyDescent="0.25">
      <c r="C185" s="29"/>
      <c r="D185" s="15">
        <v>163</v>
      </c>
      <c r="E185" s="30"/>
      <c r="F185" s="16" t="str">
        <f t="shared" si="14"/>
        <v/>
      </c>
      <c r="G185" s="2"/>
      <c r="H185" s="2"/>
      <c r="I185" s="4"/>
      <c r="J185" s="3"/>
    </row>
    <row r="186" spans="3:10" x14ac:dyDescent="0.25">
      <c r="C186" s="29"/>
      <c r="D186" s="15">
        <v>164</v>
      </c>
      <c r="E186" s="30"/>
      <c r="F186" s="16" t="str">
        <f t="shared" si="14"/>
        <v/>
      </c>
      <c r="G186" s="2"/>
      <c r="H186" s="2"/>
      <c r="I186" s="4"/>
      <c r="J186" s="3"/>
    </row>
    <row r="187" spans="3:10" x14ac:dyDescent="0.25">
      <c r="C187" s="29"/>
      <c r="D187" s="15">
        <v>165</v>
      </c>
      <c r="E187" s="30"/>
      <c r="F187" s="16" t="str">
        <f t="shared" ref="F187:F250" si="15">IF(E187=0,"",VLOOKUP(E187,$AA$2:$AB$41,2,FALSE))</f>
        <v/>
      </c>
      <c r="G187" s="2"/>
      <c r="H187" s="2"/>
      <c r="I187" s="4"/>
      <c r="J187" s="3"/>
    </row>
    <row r="188" spans="3:10" x14ac:dyDescent="0.25">
      <c r="C188" s="29"/>
      <c r="D188" s="15">
        <v>166</v>
      </c>
      <c r="E188" s="30"/>
      <c r="F188" s="16" t="str">
        <f t="shared" si="15"/>
        <v/>
      </c>
      <c r="G188" s="2"/>
      <c r="H188" s="2"/>
      <c r="I188" s="4"/>
      <c r="J188" s="3"/>
    </row>
    <row r="189" spans="3:10" x14ac:dyDescent="0.25">
      <c r="C189" s="29"/>
      <c r="D189" s="15">
        <v>167</v>
      </c>
      <c r="E189" s="30"/>
      <c r="F189" s="16" t="str">
        <f t="shared" si="15"/>
        <v/>
      </c>
      <c r="G189" s="2"/>
      <c r="H189" s="2"/>
      <c r="I189" s="4"/>
      <c r="J189" s="3"/>
    </row>
    <row r="190" spans="3:10" x14ac:dyDescent="0.25">
      <c r="C190" s="29"/>
      <c r="D190" s="15">
        <v>168</v>
      </c>
      <c r="E190" s="30"/>
      <c r="F190" s="16" t="str">
        <f t="shared" si="15"/>
        <v/>
      </c>
      <c r="G190" s="2"/>
      <c r="H190" s="2"/>
      <c r="I190" s="4"/>
      <c r="J190" s="3"/>
    </row>
    <row r="191" spans="3:10" x14ac:dyDescent="0.25">
      <c r="C191" s="29"/>
      <c r="D191" s="15">
        <v>169</v>
      </c>
      <c r="E191" s="30"/>
      <c r="F191" s="16" t="str">
        <f t="shared" si="15"/>
        <v/>
      </c>
      <c r="G191" s="2"/>
      <c r="H191" s="2"/>
      <c r="I191" s="4"/>
      <c r="J191" s="3"/>
    </row>
    <row r="192" spans="3:10" x14ac:dyDescent="0.25">
      <c r="C192" s="29"/>
      <c r="D192" s="15">
        <v>170</v>
      </c>
      <c r="E192" s="30"/>
      <c r="F192" s="16" t="str">
        <f t="shared" si="15"/>
        <v/>
      </c>
      <c r="G192" s="2"/>
      <c r="H192" s="2"/>
      <c r="I192" s="4"/>
      <c r="J192" s="3"/>
    </row>
    <row r="193" spans="3:10" x14ac:dyDescent="0.25">
      <c r="C193" s="29"/>
      <c r="D193" s="15">
        <v>171</v>
      </c>
      <c r="E193" s="30"/>
      <c r="F193" s="16" t="str">
        <f t="shared" si="15"/>
        <v/>
      </c>
      <c r="G193" s="2"/>
      <c r="H193" s="2"/>
      <c r="I193" s="4"/>
      <c r="J193" s="3"/>
    </row>
    <row r="194" spans="3:10" x14ac:dyDescent="0.25">
      <c r="C194" s="29"/>
      <c r="D194" s="15">
        <v>172</v>
      </c>
      <c r="E194" s="30"/>
      <c r="F194" s="16" t="str">
        <f t="shared" si="15"/>
        <v/>
      </c>
      <c r="G194" s="2"/>
      <c r="H194" s="2"/>
      <c r="I194" s="4"/>
      <c r="J194" s="3"/>
    </row>
    <row r="195" spans="3:10" x14ac:dyDescent="0.25">
      <c r="C195" s="29"/>
      <c r="D195" s="15">
        <v>173</v>
      </c>
      <c r="E195" s="30"/>
      <c r="F195" s="16" t="str">
        <f t="shared" si="15"/>
        <v/>
      </c>
      <c r="G195" s="2"/>
      <c r="H195" s="2"/>
      <c r="I195" s="4"/>
      <c r="J195" s="3"/>
    </row>
    <row r="196" spans="3:10" x14ac:dyDescent="0.25">
      <c r="C196" s="29"/>
      <c r="D196" s="15">
        <v>174</v>
      </c>
      <c r="E196" s="30"/>
      <c r="F196" s="16" t="str">
        <f t="shared" si="15"/>
        <v/>
      </c>
      <c r="G196" s="2"/>
      <c r="H196" s="2"/>
      <c r="I196" s="4"/>
      <c r="J196" s="3"/>
    </row>
    <row r="197" spans="3:10" x14ac:dyDescent="0.25">
      <c r="C197" s="29"/>
      <c r="D197" s="15">
        <v>175</v>
      </c>
      <c r="E197" s="30"/>
      <c r="F197" s="16" t="str">
        <f t="shared" si="15"/>
        <v/>
      </c>
      <c r="G197" s="2"/>
      <c r="H197" s="2"/>
      <c r="I197" s="4"/>
      <c r="J197" s="3"/>
    </row>
    <row r="198" spans="3:10" x14ac:dyDescent="0.25">
      <c r="C198" s="29"/>
      <c r="D198" s="15">
        <v>176</v>
      </c>
      <c r="E198" s="30"/>
      <c r="F198" s="16" t="str">
        <f t="shared" si="15"/>
        <v/>
      </c>
      <c r="G198" s="2"/>
      <c r="H198" s="2"/>
      <c r="I198" s="4"/>
      <c r="J198" s="3"/>
    </row>
    <row r="199" spans="3:10" x14ac:dyDescent="0.25">
      <c r="C199" s="29"/>
      <c r="D199" s="15">
        <v>177</v>
      </c>
      <c r="E199" s="30"/>
      <c r="F199" s="16" t="str">
        <f t="shared" si="15"/>
        <v/>
      </c>
      <c r="G199" s="2"/>
      <c r="H199" s="2"/>
      <c r="I199" s="4"/>
      <c r="J199" s="3"/>
    </row>
    <row r="200" spans="3:10" x14ac:dyDescent="0.25">
      <c r="C200" s="29"/>
      <c r="D200" s="15">
        <v>178</v>
      </c>
      <c r="E200" s="30"/>
      <c r="F200" s="16" t="str">
        <f t="shared" si="15"/>
        <v/>
      </c>
      <c r="G200" s="2"/>
      <c r="H200" s="2"/>
      <c r="I200" s="4"/>
      <c r="J200" s="3"/>
    </row>
    <row r="201" spans="3:10" x14ac:dyDescent="0.25">
      <c r="C201" s="29"/>
      <c r="D201" s="15">
        <v>179</v>
      </c>
      <c r="E201" s="30"/>
      <c r="F201" s="16" t="str">
        <f t="shared" si="15"/>
        <v/>
      </c>
      <c r="G201" s="2"/>
      <c r="H201" s="2"/>
      <c r="I201" s="4"/>
      <c r="J201" s="3"/>
    </row>
    <row r="202" spans="3:10" x14ac:dyDescent="0.25">
      <c r="C202" s="29"/>
      <c r="D202" s="15">
        <v>180</v>
      </c>
      <c r="E202" s="30"/>
      <c r="F202" s="16" t="str">
        <f t="shared" si="15"/>
        <v/>
      </c>
      <c r="G202" s="2"/>
      <c r="H202" s="2"/>
      <c r="I202" s="4"/>
      <c r="J202" s="3"/>
    </row>
    <row r="203" spans="3:10" x14ac:dyDescent="0.25">
      <c r="C203" s="29"/>
      <c r="D203" s="15">
        <v>181</v>
      </c>
      <c r="E203" s="30"/>
      <c r="F203" s="16" t="str">
        <f t="shared" si="15"/>
        <v/>
      </c>
      <c r="G203" s="2"/>
      <c r="H203" s="2"/>
      <c r="I203" s="4"/>
      <c r="J203" s="3"/>
    </row>
    <row r="204" spans="3:10" x14ac:dyDescent="0.25">
      <c r="C204" s="29"/>
      <c r="D204" s="15">
        <v>182</v>
      </c>
      <c r="E204" s="30"/>
      <c r="F204" s="16" t="str">
        <f t="shared" si="15"/>
        <v/>
      </c>
      <c r="G204" s="2"/>
      <c r="H204" s="2"/>
      <c r="I204" s="4"/>
      <c r="J204" s="3"/>
    </row>
    <row r="205" spans="3:10" x14ac:dyDescent="0.25">
      <c r="C205" s="29"/>
      <c r="D205" s="15">
        <v>183</v>
      </c>
      <c r="E205" s="30"/>
      <c r="F205" s="16" t="str">
        <f t="shared" si="15"/>
        <v/>
      </c>
      <c r="G205" s="2"/>
      <c r="H205" s="2"/>
      <c r="I205" s="4"/>
      <c r="J205" s="3"/>
    </row>
    <row r="206" spans="3:10" x14ac:dyDescent="0.25">
      <c r="C206" s="29"/>
      <c r="D206" s="15">
        <v>184</v>
      </c>
      <c r="E206" s="30"/>
      <c r="F206" s="16" t="str">
        <f t="shared" si="15"/>
        <v/>
      </c>
      <c r="G206" s="2"/>
      <c r="H206" s="2"/>
      <c r="I206" s="4"/>
      <c r="J206" s="3"/>
    </row>
    <row r="207" spans="3:10" x14ac:dyDescent="0.25">
      <c r="C207" s="29"/>
      <c r="D207" s="15">
        <v>185</v>
      </c>
      <c r="E207" s="30"/>
      <c r="F207" s="16" t="str">
        <f t="shared" si="15"/>
        <v/>
      </c>
      <c r="G207" s="2"/>
      <c r="H207" s="2"/>
      <c r="I207" s="4"/>
      <c r="J207" s="3"/>
    </row>
    <row r="208" spans="3:10" x14ac:dyDescent="0.25">
      <c r="C208" s="29"/>
      <c r="D208" s="15">
        <v>186</v>
      </c>
      <c r="E208" s="30"/>
      <c r="F208" s="16" t="str">
        <f t="shared" si="15"/>
        <v/>
      </c>
      <c r="G208" s="2"/>
      <c r="H208" s="2"/>
      <c r="I208" s="4"/>
      <c r="J208" s="3"/>
    </row>
    <row r="209" spans="3:10" x14ac:dyDescent="0.25">
      <c r="C209" s="29"/>
      <c r="D209" s="15">
        <v>187</v>
      </c>
      <c r="E209" s="30"/>
      <c r="F209" s="16" t="str">
        <f t="shared" si="15"/>
        <v/>
      </c>
      <c r="G209" s="2"/>
      <c r="H209" s="2"/>
      <c r="I209" s="4"/>
      <c r="J209" s="3"/>
    </row>
    <row r="210" spans="3:10" x14ac:dyDescent="0.25">
      <c r="C210" s="29"/>
      <c r="D210" s="15">
        <v>188</v>
      </c>
      <c r="E210" s="30"/>
      <c r="F210" s="16" t="str">
        <f t="shared" si="15"/>
        <v/>
      </c>
      <c r="G210" s="2"/>
      <c r="H210" s="2"/>
      <c r="I210" s="4"/>
      <c r="J210" s="3"/>
    </row>
    <row r="211" spans="3:10" x14ac:dyDescent="0.25">
      <c r="C211" s="29"/>
      <c r="D211" s="15">
        <v>189</v>
      </c>
      <c r="E211" s="30"/>
      <c r="F211" s="16" t="str">
        <f t="shared" si="15"/>
        <v/>
      </c>
      <c r="G211" s="2"/>
      <c r="H211" s="2"/>
      <c r="I211" s="4"/>
      <c r="J211" s="3"/>
    </row>
    <row r="212" spans="3:10" x14ac:dyDescent="0.25">
      <c r="C212" s="29"/>
      <c r="D212" s="15">
        <v>190</v>
      </c>
      <c r="E212" s="30"/>
      <c r="F212" s="16" t="str">
        <f t="shared" si="15"/>
        <v/>
      </c>
      <c r="G212" s="2"/>
      <c r="H212" s="2"/>
      <c r="I212" s="4"/>
      <c r="J212" s="3"/>
    </row>
    <row r="213" spans="3:10" x14ac:dyDescent="0.25">
      <c r="C213" s="29"/>
      <c r="D213" s="15">
        <v>191</v>
      </c>
      <c r="E213" s="30"/>
      <c r="F213" s="16" t="str">
        <f t="shared" si="15"/>
        <v/>
      </c>
      <c r="G213" s="2"/>
      <c r="H213" s="2"/>
      <c r="I213" s="4"/>
      <c r="J213" s="3"/>
    </row>
    <row r="214" spans="3:10" x14ac:dyDescent="0.25">
      <c r="C214" s="29"/>
      <c r="D214" s="15">
        <v>192</v>
      </c>
      <c r="E214" s="30"/>
      <c r="F214" s="16" t="str">
        <f t="shared" si="15"/>
        <v/>
      </c>
      <c r="G214" s="2"/>
      <c r="H214" s="2"/>
      <c r="I214" s="4"/>
      <c r="J214" s="3"/>
    </row>
    <row r="215" spans="3:10" x14ac:dyDescent="0.25">
      <c r="C215" s="29"/>
      <c r="D215" s="15">
        <v>193</v>
      </c>
      <c r="E215" s="30"/>
      <c r="F215" s="16" t="str">
        <f t="shared" si="15"/>
        <v/>
      </c>
      <c r="G215" s="2"/>
      <c r="H215" s="2"/>
      <c r="I215" s="4"/>
      <c r="J215" s="3"/>
    </row>
    <row r="216" spans="3:10" x14ac:dyDescent="0.25">
      <c r="C216" s="29"/>
      <c r="D216" s="15">
        <v>194</v>
      </c>
      <c r="E216" s="30"/>
      <c r="F216" s="16" t="str">
        <f t="shared" si="15"/>
        <v/>
      </c>
      <c r="G216" s="2"/>
      <c r="H216" s="2"/>
      <c r="I216" s="4"/>
      <c r="J216" s="3"/>
    </row>
    <row r="217" spans="3:10" x14ac:dyDescent="0.25">
      <c r="C217" s="29"/>
      <c r="D217" s="15">
        <v>195</v>
      </c>
      <c r="E217" s="30"/>
      <c r="F217" s="16" t="str">
        <f t="shared" si="15"/>
        <v/>
      </c>
      <c r="G217" s="2"/>
      <c r="H217" s="2"/>
      <c r="I217" s="4"/>
      <c r="J217" s="3"/>
    </row>
    <row r="218" spans="3:10" x14ac:dyDescent="0.25">
      <c r="C218" s="29"/>
      <c r="D218" s="15">
        <v>196</v>
      </c>
      <c r="E218" s="30"/>
      <c r="F218" s="16" t="str">
        <f t="shared" si="15"/>
        <v/>
      </c>
      <c r="G218" s="2"/>
      <c r="H218" s="2"/>
      <c r="I218" s="4"/>
      <c r="J218" s="3"/>
    </row>
    <row r="219" spans="3:10" x14ac:dyDescent="0.25">
      <c r="C219" s="29"/>
      <c r="D219" s="15">
        <v>197</v>
      </c>
      <c r="E219" s="30"/>
      <c r="F219" s="16" t="str">
        <f t="shared" si="15"/>
        <v/>
      </c>
      <c r="G219" s="2"/>
      <c r="H219" s="2"/>
      <c r="I219" s="4"/>
      <c r="J219" s="3"/>
    </row>
    <row r="220" spans="3:10" x14ac:dyDescent="0.25">
      <c r="C220" s="29"/>
      <c r="D220" s="15">
        <v>198</v>
      </c>
      <c r="E220" s="30"/>
      <c r="F220" s="16" t="str">
        <f t="shared" si="15"/>
        <v/>
      </c>
      <c r="G220" s="2"/>
      <c r="H220" s="2"/>
      <c r="I220" s="4"/>
      <c r="J220" s="3"/>
    </row>
    <row r="221" spans="3:10" x14ac:dyDescent="0.25">
      <c r="C221" s="29"/>
      <c r="D221" s="15">
        <v>199</v>
      </c>
      <c r="E221" s="30"/>
      <c r="F221" s="16" t="str">
        <f t="shared" si="15"/>
        <v/>
      </c>
      <c r="G221" s="2"/>
      <c r="H221" s="2"/>
      <c r="I221" s="4"/>
      <c r="J221" s="3"/>
    </row>
    <row r="222" spans="3:10" x14ac:dyDescent="0.25">
      <c r="C222" s="29"/>
      <c r="D222" s="15">
        <v>200</v>
      </c>
      <c r="E222" s="30"/>
      <c r="F222" s="16" t="str">
        <f t="shared" si="15"/>
        <v/>
      </c>
      <c r="G222" s="2"/>
      <c r="H222" s="2"/>
      <c r="I222" s="4"/>
      <c r="J222" s="3"/>
    </row>
    <row r="223" spans="3:10" x14ac:dyDescent="0.25">
      <c r="C223" s="29"/>
      <c r="D223" s="15">
        <v>201</v>
      </c>
      <c r="E223" s="30"/>
      <c r="F223" s="16" t="str">
        <f t="shared" si="15"/>
        <v/>
      </c>
      <c r="G223" s="2"/>
      <c r="H223" s="2"/>
      <c r="I223" s="4"/>
      <c r="J223" s="3"/>
    </row>
    <row r="224" spans="3:10" x14ac:dyDescent="0.25">
      <c r="C224" s="29"/>
      <c r="D224" s="15">
        <v>202</v>
      </c>
      <c r="E224" s="30"/>
      <c r="F224" s="16" t="str">
        <f t="shared" si="15"/>
        <v/>
      </c>
      <c r="G224" s="2"/>
      <c r="H224" s="2"/>
      <c r="I224" s="4"/>
      <c r="J224" s="3"/>
    </row>
    <row r="225" spans="3:10" x14ac:dyDescent="0.25">
      <c r="C225" s="29"/>
      <c r="D225" s="15">
        <v>203</v>
      </c>
      <c r="E225" s="30"/>
      <c r="F225" s="16" t="str">
        <f t="shared" si="15"/>
        <v/>
      </c>
      <c r="G225" s="2"/>
      <c r="H225" s="2"/>
      <c r="I225" s="4"/>
      <c r="J225" s="3"/>
    </row>
    <row r="226" spans="3:10" x14ac:dyDescent="0.25">
      <c r="C226" s="29"/>
      <c r="D226" s="15">
        <v>204</v>
      </c>
      <c r="E226" s="30"/>
      <c r="F226" s="16" t="str">
        <f t="shared" si="15"/>
        <v/>
      </c>
      <c r="G226" s="2"/>
      <c r="H226" s="2"/>
      <c r="I226" s="4"/>
      <c r="J226" s="3"/>
    </row>
    <row r="227" spans="3:10" x14ac:dyDescent="0.25">
      <c r="C227" s="29"/>
      <c r="D227" s="15">
        <v>205</v>
      </c>
      <c r="E227" s="30"/>
      <c r="F227" s="16" t="str">
        <f t="shared" si="15"/>
        <v/>
      </c>
      <c r="G227" s="2"/>
      <c r="H227" s="2"/>
      <c r="I227" s="4"/>
      <c r="J227" s="3"/>
    </row>
    <row r="228" spans="3:10" x14ac:dyDescent="0.25">
      <c r="C228" s="29"/>
      <c r="D228" s="15">
        <v>206</v>
      </c>
      <c r="E228" s="30"/>
      <c r="F228" s="16" t="str">
        <f t="shared" si="15"/>
        <v/>
      </c>
      <c r="G228" s="2"/>
      <c r="H228" s="2"/>
      <c r="I228" s="4"/>
      <c r="J228" s="3"/>
    </row>
    <row r="229" spans="3:10" x14ac:dyDescent="0.25">
      <c r="C229" s="29"/>
      <c r="D229" s="15">
        <v>207</v>
      </c>
      <c r="E229" s="30"/>
      <c r="F229" s="16" t="str">
        <f t="shared" si="15"/>
        <v/>
      </c>
      <c r="G229" s="2"/>
      <c r="H229" s="2"/>
      <c r="I229" s="4"/>
      <c r="J229" s="3"/>
    </row>
    <row r="230" spans="3:10" x14ac:dyDescent="0.25">
      <c r="C230" s="29"/>
      <c r="D230" s="15">
        <v>208</v>
      </c>
      <c r="E230" s="30"/>
      <c r="F230" s="16" t="str">
        <f t="shared" si="15"/>
        <v/>
      </c>
      <c r="G230" s="2"/>
      <c r="H230" s="2"/>
      <c r="I230" s="4"/>
      <c r="J230" s="3"/>
    </row>
    <row r="231" spans="3:10" x14ac:dyDescent="0.25">
      <c r="C231" s="29"/>
      <c r="D231" s="15">
        <v>209</v>
      </c>
      <c r="E231" s="30"/>
      <c r="F231" s="16" t="str">
        <f t="shared" si="15"/>
        <v/>
      </c>
      <c r="G231" s="2"/>
      <c r="H231" s="2"/>
      <c r="I231" s="4"/>
      <c r="J231" s="3"/>
    </row>
    <row r="232" spans="3:10" x14ac:dyDescent="0.25">
      <c r="C232" s="29"/>
      <c r="D232" s="15">
        <v>210</v>
      </c>
      <c r="E232" s="30"/>
      <c r="F232" s="16" t="str">
        <f t="shared" si="15"/>
        <v/>
      </c>
      <c r="G232" s="2"/>
      <c r="H232" s="2"/>
      <c r="I232" s="4"/>
      <c r="J232" s="3"/>
    </row>
    <row r="233" spans="3:10" x14ac:dyDescent="0.25">
      <c r="C233" s="29"/>
      <c r="D233" s="15">
        <v>211</v>
      </c>
      <c r="E233" s="30"/>
      <c r="F233" s="16" t="str">
        <f t="shared" si="15"/>
        <v/>
      </c>
      <c r="G233" s="2"/>
      <c r="H233" s="2"/>
      <c r="I233" s="4"/>
      <c r="J233" s="3"/>
    </row>
    <row r="234" spans="3:10" x14ac:dyDescent="0.25">
      <c r="C234" s="29"/>
      <c r="D234" s="15">
        <v>212</v>
      </c>
      <c r="E234" s="30"/>
      <c r="F234" s="16" t="str">
        <f t="shared" si="15"/>
        <v/>
      </c>
      <c r="G234" s="2"/>
      <c r="H234" s="2"/>
      <c r="I234" s="4"/>
      <c r="J234" s="3"/>
    </row>
    <row r="235" spans="3:10" x14ac:dyDescent="0.25">
      <c r="C235" s="29"/>
      <c r="D235" s="15">
        <v>213</v>
      </c>
      <c r="E235" s="30"/>
      <c r="F235" s="16" t="str">
        <f t="shared" si="15"/>
        <v/>
      </c>
      <c r="G235" s="2"/>
      <c r="H235" s="2"/>
      <c r="I235" s="4"/>
      <c r="J235" s="3"/>
    </row>
    <row r="236" spans="3:10" x14ac:dyDescent="0.25">
      <c r="C236" s="29"/>
      <c r="D236" s="15">
        <v>214</v>
      </c>
      <c r="E236" s="30"/>
      <c r="F236" s="16" t="str">
        <f t="shared" si="15"/>
        <v/>
      </c>
      <c r="G236" s="2"/>
      <c r="H236" s="2"/>
      <c r="I236" s="4"/>
      <c r="J236" s="3"/>
    </row>
    <row r="237" spans="3:10" x14ac:dyDescent="0.25">
      <c r="C237" s="29"/>
      <c r="D237" s="15">
        <v>215</v>
      </c>
      <c r="E237" s="30"/>
      <c r="F237" s="16" t="str">
        <f t="shared" si="15"/>
        <v/>
      </c>
      <c r="G237" s="2"/>
      <c r="H237" s="2"/>
      <c r="I237" s="4"/>
      <c r="J237" s="3"/>
    </row>
    <row r="238" spans="3:10" x14ac:dyDescent="0.25">
      <c r="C238" s="29"/>
      <c r="D238" s="15">
        <v>216</v>
      </c>
      <c r="E238" s="30"/>
      <c r="F238" s="16" t="str">
        <f t="shared" si="15"/>
        <v/>
      </c>
      <c r="G238" s="2"/>
      <c r="H238" s="2"/>
      <c r="I238" s="4"/>
      <c r="J238" s="3"/>
    </row>
    <row r="239" spans="3:10" x14ac:dyDescent="0.25">
      <c r="C239" s="29"/>
      <c r="D239" s="15">
        <v>217</v>
      </c>
      <c r="E239" s="30"/>
      <c r="F239" s="16" t="str">
        <f t="shared" si="15"/>
        <v/>
      </c>
      <c r="G239" s="2"/>
      <c r="H239" s="2"/>
      <c r="I239" s="4"/>
      <c r="J239" s="3"/>
    </row>
    <row r="240" spans="3:10" x14ac:dyDescent="0.25">
      <c r="C240" s="29"/>
      <c r="D240" s="15">
        <v>218</v>
      </c>
      <c r="E240" s="30"/>
      <c r="F240" s="16" t="str">
        <f t="shared" si="15"/>
        <v/>
      </c>
      <c r="G240" s="2"/>
      <c r="H240" s="2"/>
      <c r="I240" s="4"/>
      <c r="J240" s="3"/>
    </row>
    <row r="241" spans="3:10" x14ac:dyDescent="0.25">
      <c r="C241" s="29"/>
      <c r="D241" s="15">
        <v>219</v>
      </c>
      <c r="E241" s="30"/>
      <c r="F241" s="16" t="str">
        <f t="shared" si="15"/>
        <v/>
      </c>
      <c r="G241" s="2"/>
      <c r="H241" s="2"/>
      <c r="I241" s="4"/>
      <c r="J241" s="3"/>
    </row>
    <row r="242" spans="3:10" x14ac:dyDescent="0.25">
      <c r="C242" s="29"/>
      <c r="D242" s="15">
        <v>220</v>
      </c>
      <c r="E242" s="30"/>
      <c r="F242" s="16" t="str">
        <f t="shared" si="15"/>
        <v/>
      </c>
      <c r="G242" s="2"/>
      <c r="H242" s="2"/>
      <c r="I242" s="4"/>
      <c r="J242" s="3"/>
    </row>
    <row r="243" spans="3:10" x14ac:dyDescent="0.25">
      <c r="C243" s="29"/>
      <c r="D243" s="15">
        <v>221</v>
      </c>
      <c r="E243" s="30"/>
      <c r="F243" s="16" t="str">
        <f t="shared" si="15"/>
        <v/>
      </c>
      <c r="G243" s="2"/>
      <c r="H243" s="2"/>
      <c r="I243" s="4"/>
      <c r="J243" s="3"/>
    </row>
    <row r="244" spans="3:10" x14ac:dyDescent="0.25">
      <c r="C244" s="29"/>
      <c r="D244" s="15">
        <v>222</v>
      </c>
      <c r="E244" s="30"/>
      <c r="F244" s="16" t="str">
        <f t="shared" si="15"/>
        <v/>
      </c>
      <c r="G244" s="2"/>
      <c r="H244" s="2"/>
      <c r="I244" s="4"/>
      <c r="J244" s="3"/>
    </row>
    <row r="245" spans="3:10" x14ac:dyDescent="0.25">
      <c r="C245" s="29"/>
      <c r="D245" s="15">
        <v>223</v>
      </c>
      <c r="E245" s="30"/>
      <c r="F245" s="16" t="str">
        <f t="shared" si="15"/>
        <v/>
      </c>
      <c r="G245" s="2"/>
      <c r="H245" s="2"/>
      <c r="I245" s="4"/>
      <c r="J245" s="3"/>
    </row>
    <row r="246" spans="3:10" x14ac:dyDescent="0.25">
      <c r="C246" s="29"/>
      <c r="D246" s="15">
        <v>224</v>
      </c>
      <c r="E246" s="30"/>
      <c r="F246" s="16" t="str">
        <f t="shared" si="15"/>
        <v/>
      </c>
      <c r="G246" s="2"/>
      <c r="H246" s="2"/>
      <c r="I246" s="4"/>
      <c r="J246" s="3"/>
    </row>
    <row r="247" spans="3:10" x14ac:dyDescent="0.25">
      <c r="C247" s="29"/>
      <c r="D247" s="15">
        <v>225</v>
      </c>
      <c r="E247" s="30"/>
      <c r="F247" s="16" t="str">
        <f t="shared" si="15"/>
        <v/>
      </c>
      <c r="G247" s="2"/>
      <c r="H247" s="2"/>
      <c r="I247" s="4"/>
      <c r="J247" s="3"/>
    </row>
    <row r="248" spans="3:10" x14ac:dyDescent="0.25">
      <c r="C248" s="29"/>
      <c r="D248" s="15">
        <v>226</v>
      </c>
      <c r="E248" s="30"/>
      <c r="F248" s="16" t="str">
        <f t="shared" si="15"/>
        <v/>
      </c>
      <c r="G248" s="2"/>
      <c r="H248" s="2"/>
      <c r="I248" s="4"/>
      <c r="J248" s="3"/>
    </row>
    <row r="249" spans="3:10" x14ac:dyDescent="0.25">
      <c r="C249" s="29"/>
      <c r="D249" s="15">
        <v>227</v>
      </c>
      <c r="E249" s="30"/>
      <c r="F249" s="16" t="str">
        <f t="shared" si="15"/>
        <v/>
      </c>
      <c r="G249" s="2"/>
      <c r="H249" s="2"/>
      <c r="I249" s="4"/>
      <c r="J249" s="3"/>
    </row>
    <row r="250" spans="3:10" x14ac:dyDescent="0.25">
      <c r="C250" s="29"/>
      <c r="D250" s="15">
        <v>228</v>
      </c>
      <c r="E250" s="30"/>
      <c r="F250" s="16" t="str">
        <f t="shared" si="15"/>
        <v/>
      </c>
      <c r="G250" s="2"/>
      <c r="H250" s="2"/>
      <c r="I250" s="4"/>
      <c r="J250" s="3"/>
    </row>
    <row r="251" spans="3:10" x14ac:dyDescent="0.25">
      <c r="C251" s="29"/>
      <c r="D251" s="15">
        <v>229</v>
      </c>
      <c r="E251" s="30"/>
      <c r="F251" s="16" t="str">
        <f t="shared" ref="F251:F314" si="16">IF(E251=0,"",VLOOKUP(E251,$AA$2:$AB$41,2,FALSE))</f>
        <v/>
      </c>
      <c r="G251" s="2"/>
      <c r="H251" s="2"/>
      <c r="I251" s="4"/>
      <c r="J251" s="3"/>
    </row>
    <row r="252" spans="3:10" x14ac:dyDescent="0.25">
      <c r="C252" s="29"/>
      <c r="D252" s="15">
        <v>230</v>
      </c>
      <c r="E252" s="30"/>
      <c r="F252" s="16" t="str">
        <f t="shared" si="16"/>
        <v/>
      </c>
      <c r="G252" s="2"/>
      <c r="H252" s="2"/>
      <c r="I252" s="4"/>
      <c r="J252" s="3"/>
    </row>
    <row r="253" spans="3:10" x14ac:dyDescent="0.25">
      <c r="C253" s="29"/>
      <c r="D253" s="15">
        <v>231</v>
      </c>
      <c r="E253" s="30"/>
      <c r="F253" s="16" t="str">
        <f t="shared" si="16"/>
        <v/>
      </c>
      <c r="G253" s="2"/>
      <c r="H253" s="2"/>
      <c r="I253" s="4"/>
      <c r="J253" s="3"/>
    </row>
    <row r="254" spans="3:10" x14ac:dyDescent="0.25">
      <c r="C254" s="29"/>
      <c r="D254" s="15">
        <v>232</v>
      </c>
      <c r="E254" s="30"/>
      <c r="F254" s="16" t="str">
        <f t="shared" si="16"/>
        <v/>
      </c>
      <c r="G254" s="2"/>
      <c r="H254" s="2"/>
      <c r="I254" s="4"/>
      <c r="J254" s="3"/>
    </row>
    <row r="255" spans="3:10" x14ac:dyDescent="0.25">
      <c r="C255" s="29"/>
      <c r="D255" s="15">
        <v>233</v>
      </c>
      <c r="E255" s="30"/>
      <c r="F255" s="16" t="str">
        <f t="shared" si="16"/>
        <v/>
      </c>
      <c r="G255" s="2"/>
      <c r="H255" s="2"/>
      <c r="I255" s="4"/>
      <c r="J255" s="3"/>
    </row>
    <row r="256" spans="3:10" x14ac:dyDescent="0.25">
      <c r="C256" s="29"/>
      <c r="D256" s="15">
        <v>234</v>
      </c>
      <c r="E256" s="30"/>
      <c r="F256" s="16" t="str">
        <f t="shared" si="16"/>
        <v/>
      </c>
      <c r="G256" s="2"/>
      <c r="H256" s="2"/>
      <c r="I256" s="4"/>
      <c r="J256" s="3"/>
    </row>
    <row r="257" spans="3:10" x14ac:dyDescent="0.25">
      <c r="C257" s="29"/>
      <c r="D257" s="15">
        <v>235</v>
      </c>
      <c r="E257" s="30"/>
      <c r="F257" s="16" t="str">
        <f t="shared" si="16"/>
        <v/>
      </c>
      <c r="G257" s="2"/>
      <c r="H257" s="2"/>
      <c r="I257" s="4"/>
      <c r="J257" s="3"/>
    </row>
    <row r="258" spans="3:10" x14ac:dyDescent="0.25">
      <c r="C258" s="29"/>
      <c r="D258" s="15">
        <v>236</v>
      </c>
      <c r="E258" s="30"/>
      <c r="F258" s="16" t="str">
        <f t="shared" si="16"/>
        <v/>
      </c>
      <c r="G258" s="2"/>
      <c r="H258" s="2"/>
      <c r="I258" s="4"/>
      <c r="J258" s="3"/>
    </row>
    <row r="259" spans="3:10" x14ac:dyDescent="0.25">
      <c r="C259" s="29"/>
      <c r="D259" s="15">
        <v>237</v>
      </c>
      <c r="E259" s="30"/>
      <c r="F259" s="16" t="str">
        <f t="shared" si="16"/>
        <v/>
      </c>
      <c r="G259" s="2"/>
      <c r="H259" s="2"/>
      <c r="I259" s="4"/>
      <c r="J259" s="3"/>
    </row>
    <row r="260" spans="3:10" x14ac:dyDescent="0.25">
      <c r="C260" s="29"/>
      <c r="D260" s="15">
        <v>238</v>
      </c>
      <c r="E260" s="30"/>
      <c r="F260" s="16" t="str">
        <f t="shared" si="16"/>
        <v/>
      </c>
      <c r="G260" s="2"/>
      <c r="H260" s="2"/>
      <c r="I260" s="4"/>
      <c r="J260" s="3"/>
    </row>
    <row r="261" spans="3:10" x14ac:dyDescent="0.25">
      <c r="C261" s="29"/>
      <c r="D261" s="15">
        <v>239</v>
      </c>
      <c r="E261" s="30"/>
      <c r="F261" s="16" t="str">
        <f t="shared" si="16"/>
        <v/>
      </c>
      <c r="G261" s="2"/>
      <c r="H261" s="2"/>
      <c r="I261" s="4"/>
      <c r="J261" s="3"/>
    </row>
    <row r="262" spans="3:10" x14ac:dyDescent="0.25">
      <c r="C262" s="29"/>
      <c r="D262" s="15">
        <v>240</v>
      </c>
      <c r="E262" s="30"/>
      <c r="F262" s="16" t="str">
        <f t="shared" si="16"/>
        <v/>
      </c>
      <c r="G262" s="2"/>
      <c r="H262" s="2"/>
      <c r="I262" s="4"/>
      <c r="J262" s="3"/>
    </row>
    <row r="263" spans="3:10" x14ac:dyDescent="0.25">
      <c r="C263" s="29"/>
      <c r="D263" s="15">
        <v>241</v>
      </c>
      <c r="E263" s="30"/>
      <c r="F263" s="16" t="str">
        <f t="shared" si="16"/>
        <v/>
      </c>
      <c r="G263" s="2"/>
      <c r="H263" s="2"/>
      <c r="I263" s="4"/>
      <c r="J263" s="3"/>
    </row>
    <row r="264" spans="3:10" x14ac:dyDescent="0.25">
      <c r="C264" s="29"/>
      <c r="D264" s="15">
        <v>242</v>
      </c>
      <c r="E264" s="30"/>
      <c r="F264" s="16" t="str">
        <f t="shared" si="16"/>
        <v/>
      </c>
      <c r="G264" s="2"/>
      <c r="H264" s="2"/>
      <c r="I264" s="4"/>
      <c r="J264" s="3"/>
    </row>
    <row r="265" spans="3:10" x14ac:dyDescent="0.25">
      <c r="C265" s="29"/>
      <c r="D265" s="15">
        <v>243</v>
      </c>
      <c r="E265" s="30"/>
      <c r="F265" s="16" t="str">
        <f t="shared" si="16"/>
        <v/>
      </c>
      <c r="G265" s="2"/>
      <c r="H265" s="2"/>
      <c r="I265" s="4"/>
      <c r="J265" s="3"/>
    </row>
    <row r="266" spans="3:10" x14ac:dyDescent="0.25">
      <c r="C266" s="29"/>
      <c r="D266" s="15">
        <v>244</v>
      </c>
      <c r="E266" s="30"/>
      <c r="F266" s="16" t="str">
        <f t="shared" si="16"/>
        <v/>
      </c>
      <c r="G266" s="2"/>
      <c r="H266" s="2"/>
      <c r="I266" s="4"/>
      <c r="J266" s="3"/>
    </row>
    <row r="267" spans="3:10" x14ac:dyDescent="0.25">
      <c r="C267" s="29"/>
      <c r="D267" s="15">
        <v>245</v>
      </c>
      <c r="E267" s="30"/>
      <c r="F267" s="16" t="str">
        <f t="shared" si="16"/>
        <v/>
      </c>
      <c r="G267" s="2"/>
      <c r="H267" s="2"/>
      <c r="I267" s="4"/>
      <c r="J267" s="3"/>
    </row>
    <row r="268" spans="3:10" x14ac:dyDescent="0.25">
      <c r="C268" s="29"/>
      <c r="D268" s="15">
        <v>246</v>
      </c>
      <c r="E268" s="30"/>
      <c r="F268" s="16" t="str">
        <f t="shared" si="16"/>
        <v/>
      </c>
      <c r="G268" s="2"/>
      <c r="H268" s="2"/>
      <c r="I268" s="4"/>
      <c r="J268" s="3"/>
    </row>
    <row r="269" spans="3:10" x14ac:dyDescent="0.25">
      <c r="C269" s="29"/>
      <c r="D269" s="15">
        <v>247</v>
      </c>
      <c r="E269" s="30"/>
      <c r="F269" s="16" t="str">
        <f t="shared" si="16"/>
        <v/>
      </c>
      <c r="G269" s="2"/>
      <c r="H269" s="2"/>
      <c r="I269" s="4"/>
      <c r="J269" s="3"/>
    </row>
    <row r="270" spans="3:10" x14ac:dyDescent="0.25">
      <c r="C270" s="29"/>
      <c r="D270" s="15">
        <v>248</v>
      </c>
      <c r="E270" s="30"/>
      <c r="F270" s="16" t="str">
        <f t="shared" si="16"/>
        <v/>
      </c>
      <c r="G270" s="2"/>
      <c r="H270" s="2"/>
      <c r="I270" s="4"/>
      <c r="J270" s="3"/>
    </row>
    <row r="271" spans="3:10" x14ac:dyDescent="0.25">
      <c r="C271" s="29"/>
      <c r="D271" s="15">
        <v>249</v>
      </c>
      <c r="E271" s="30"/>
      <c r="F271" s="16" t="str">
        <f t="shared" si="16"/>
        <v/>
      </c>
      <c r="G271" s="2"/>
      <c r="H271" s="2"/>
      <c r="I271" s="4"/>
      <c r="J271" s="3"/>
    </row>
    <row r="272" spans="3:10" x14ac:dyDescent="0.25">
      <c r="C272" s="29"/>
      <c r="D272" s="15">
        <v>250</v>
      </c>
      <c r="E272" s="30"/>
      <c r="F272" s="16" t="str">
        <f t="shared" si="16"/>
        <v/>
      </c>
      <c r="G272" s="2"/>
      <c r="H272" s="2"/>
      <c r="I272" s="4"/>
      <c r="J272" s="3"/>
    </row>
    <row r="273" spans="3:10" x14ac:dyDescent="0.25">
      <c r="C273" s="29"/>
      <c r="D273" s="15">
        <v>251</v>
      </c>
      <c r="E273" s="30"/>
      <c r="F273" s="16" t="str">
        <f t="shared" si="16"/>
        <v/>
      </c>
      <c r="G273" s="2"/>
      <c r="H273" s="2"/>
      <c r="I273" s="4"/>
      <c r="J273" s="3"/>
    </row>
    <row r="274" spans="3:10" x14ac:dyDescent="0.25">
      <c r="C274" s="29"/>
      <c r="D274" s="15">
        <v>252</v>
      </c>
      <c r="E274" s="30"/>
      <c r="F274" s="16" t="str">
        <f t="shared" si="16"/>
        <v/>
      </c>
      <c r="G274" s="2"/>
      <c r="H274" s="2"/>
      <c r="I274" s="4"/>
      <c r="J274" s="3"/>
    </row>
    <row r="275" spans="3:10" x14ac:dyDescent="0.25">
      <c r="C275" s="29"/>
      <c r="D275" s="15">
        <v>253</v>
      </c>
      <c r="E275" s="30"/>
      <c r="F275" s="16" t="str">
        <f t="shared" si="16"/>
        <v/>
      </c>
      <c r="G275" s="2"/>
      <c r="H275" s="2"/>
      <c r="I275" s="4"/>
      <c r="J275" s="3"/>
    </row>
    <row r="276" spans="3:10" x14ac:dyDescent="0.25">
      <c r="C276" s="29"/>
      <c r="D276" s="15">
        <v>254</v>
      </c>
      <c r="E276" s="30"/>
      <c r="F276" s="16" t="str">
        <f t="shared" si="16"/>
        <v/>
      </c>
      <c r="G276" s="2"/>
      <c r="H276" s="2"/>
      <c r="I276" s="4"/>
      <c r="J276" s="3"/>
    </row>
    <row r="277" spans="3:10" x14ac:dyDescent="0.25">
      <c r="C277" s="29"/>
      <c r="D277" s="15">
        <v>255</v>
      </c>
      <c r="E277" s="30"/>
      <c r="F277" s="16" t="str">
        <f t="shared" si="16"/>
        <v/>
      </c>
      <c r="G277" s="2"/>
      <c r="H277" s="2"/>
      <c r="I277" s="4"/>
      <c r="J277" s="3"/>
    </row>
    <row r="278" spans="3:10" x14ac:dyDescent="0.25">
      <c r="C278" s="29"/>
      <c r="D278" s="15">
        <v>256</v>
      </c>
      <c r="E278" s="30"/>
      <c r="F278" s="16" t="str">
        <f t="shared" si="16"/>
        <v/>
      </c>
      <c r="G278" s="2"/>
      <c r="H278" s="2"/>
      <c r="I278" s="4"/>
      <c r="J278" s="3"/>
    </row>
    <row r="279" spans="3:10" x14ac:dyDescent="0.25">
      <c r="C279" s="29"/>
      <c r="D279" s="15">
        <v>257</v>
      </c>
      <c r="E279" s="30"/>
      <c r="F279" s="16" t="str">
        <f t="shared" si="16"/>
        <v/>
      </c>
      <c r="G279" s="2"/>
      <c r="H279" s="2"/>
      <c r="I279" s="4"/>
      <c r="J279" s="3"/>
    </row>
    <row r="280" spans="3:10" x14ac:dyDescent="0.25">
      <c r="C280" s="29"/>
      <c r="D280" s="15">
        <v>258</v>
      </c>
      <c r="E280" s="30"/>
      <c r="F280" s="16" t="str">
        <f t="shared" si="16"/>
        <v/>
      </c>
      <c r="G280" s="2"/>
      <c r="H280" s="2"/>
      <c r="I280" s="4"/>
      <c r="J280" s="3"/>
    </row>
    <row r="281" spans="3:10" x14ac:dyDescent="0.25">
      <c r="C281" s="29"/>
      <c r="D281" s="15">
        <v>259</v>
      </c>
      <c r="E281" s="30"/>
      <c r="F281" s="16" t="str">
        <f t="shared" si="16"/>
        <v/>
      </c>
      <c r="G281" s="2"/>
      <c r="H281" s="2"/>
      <c r="I281" s="4"/>
      <c r="J281" s="3"/>
    </row>
    <row r="282" spans="3:10" x14ac:dyDescent="0.25">
      <c r="C282" s="29"/>
      <c r="D282" s="15">
        <v>260</v>
      </c>
      <c r="E282" s="30"/>
      <c r="F282" s="16" t="str">
        <f t="shared" si="16"/>
        <v/>
      </c>
      <c r="G282" s="2"/>
      <c r="H282" s="2"/>
      <c r="I282" s="4"/>
      <c r="J282" s="3"/>
    </row>
    <row r="283" spans="3:10" x14ac:dyDescent="0.25">
      <c r="C283" s="29"/>
      <c r="D283" s="15">
        <v>261</v>
      </c>
      <c r="E283" s="30"/>
      <c r="F283" s="16" t="str">
        <f t="shared" si="16"/>
        <v/>
      </c>
      <c r="G283" s="2"/>
      <c r="H283" s="2"/>
      <c r="I283" s="4"/>
      <c r="J283" s="3"/>
    </row>
    <row r="284" spans="3:10" x14ac:dyDescent="0.25">
      <c r="C284" s="29"/>
      <c r="D284" s="15">
        <v>262</v>
      </c>
      <c r="E284" s="30"/>
      <c r="F284" s="16" t="str">
        <f t="shared" si="16"/>
        <v/>
      </c>
      <c r="G284" s="2"/>
      <c r="H284" s="2"/>
      <c r="I284" s="4"/>
      <c r="J284" s="3"/>
    </row>
    <row r="285" spans="3:10" x14ac:dyDescent="0.25">
      <c r="C285" s="29"/>
      <c r="D285" s="15">
        <v>263</v>
      </c>
      <c r="E285" s="30"/>
      <c r="F285" s="16" t="str">
        <f t="shared" si="16"/>
        <v/>
      </c>
      <c r="G285" s="2"/>
      <c r="H285" s="2"/>
      <c r="I285" s="4"/>
      <c r="J285" s="3"/>
    </row>
    <row r="286" spans="3:10" x14ac:dyDescent="0.25">
      <c r="C286" s="29"/>
      <c r="D286" s="15">
        <v>264</v>
      </c>
      <c r="E286" s="30"/>
      <c r="F286" s="16" t="str">
        <f t="shared" si="16"/>
        <v/>
      </c>
      <c r="G286" s="2"/>
      <c r="H286" s="2"/>
      <c r="I286" s="4"/>
      <c r="J286" s="3"/>
    </row>
    <row r="287" spans="3:10" x14ac:dyDescent="0.25">
      <c r="C287" s="29"/>
      <c r="D287" s="15">
        <v>265</v>
      </c>
      <c r="E287" s="30"/>
      <c r="F287" s="16" t="str">
        <f t="shared" si="16"/>
        <v/>
      </c>
      <c r="G287" s="2"/>
      <c r="H287" s="2"/>
      <c r="I287" s="4"/>
      <c r="J287" s="3"/>
    </row>
    <row r="288" spans="3:10" x14ac:dyDescent="0.25">
      <c r="C288" s="29"/>
      <c r="D288" s="15">
        <v>266</v>
      </c>
      <c r="E288" s="30"/>
      <c r="F288" s="16" t="str">
        <f t="shared" si="16"/>
        <v/>
      </c>
      <c r="G288" s="2"/>
      <c r="H288" s="2"/>
      <c r="I288" s="4"/>
      <c r="J288" s="3"/>
    </row>
    <row r="289" spans="3:10" x14ac:dyDescent="0.25">
      <c r="C289" s="29"/>
      <c r="D289" s="15">
        <v>267</v>
      </c>
      <c r="E289" s="30"/>
      <c r="F289" s="16" t="str">
        <f t="shared" si="16"/>
        <v/>
      </c>
      <c r="G289" s="2"/>
      <c r="H289" s="2"/>
      <c r="I289" s="4"/>
      <c r="J289" s="3"/>
    </row>
    <row r="290" spans="3:10" x14ac:dyDescent="0.25">
      <c r="C290" s="29"/>
      <c r="D290" s="15">
        <v>268</v>
      </c>
      <c r="E290" s="30"/>
      <c r="F290" s="16" t="str">
        <f t="shared" si="16"/>
        <v/>
      </c>
      <c r="G290" s="2"/>
      <c r="H290" s="2"/>
      <c r="I290" s="4"/>
      <c r="J290" s="3"/>
    </row>
    <row r="291" spans="3:10" x14ac:dyDescent="0.25">
      <c r="C291" s="29"/>
      <c r="D291" s="15">
        <v>269</v>
      </c>
      <c r="E291" s="30"/>
      <c r="F291" s="16" t="str">
        <f t="shared" si="16"/>
        <v/>
      </c>
      <c r="G291" s="2"/>
      <c r="H291" s="2"/>
      <c r="I291" s="4"/>
      <c r="J291" s="3"/>
    </row>
    <row r="292" spans="3:10" x14ac:dyDescent="0.25">
      <c r="C292" s="29"/>
      <c r="D292" s="15">
        <v>270</v>
      </c>
      <c r="E292" s="30"/>
      <c r="F292" s="16" t="str">
        <f t="shared" si="16"/>
        <v/>
      </c>
      <c r="G292" s="2"/>
      <c r="H292" s="2"/>
      <c r="I292" s="4"/>
      <c r="J292" s="3"/>
    </row>
    <row r="293" spans="3:10" x14ac:dyDescent="0.25">
      <c r="C293" s="29"/>
      <c r="D293" s="15">
        <v>271</v>
      </c>
      <c r="E293" s="30"/>
      <c r="F293" s="16" t="str">
        <f t="shared" si="16"/>
        <v/>
      </c>
      <c r="G293" s="2"/>
      <c r="H293" s="2"/>
      <c r="I293" s="4"/>
      <c r="J293" s="3"/>
    </row>
    <row r="294" spans="3:10" x14ac:dyDescent="0.25">
      <c r="C294" s="29"/>
      <c r="D294" s="15">
        <v>272</v>
      </c>
      <c r="E294" s="30"/>
      <c r="F294" s="16" t="str">
        <f t="shared" si="16"/>
        <v/>
      </c>
      <c r="G294" s="2"/>
      <c r="H294" s="2"/>
      <c r="I294" s="4"/>
      <c r="J294" s="3"/>
    </row>
    <row r="295" spans="3:10" x14ac:dyDescent="0.25">
      <c r="C295" s="29"/>
      <c r="D295" s="15">
        <v>273</v>
      </c>
      <c r="E295" s="30"/>
      <c r="F295" s="16" t="str">
        <f t="shared" si="16"/>
        <v/>
      </c>
      <c r="G295" s="2"/>
      <c r="H295" s="2"/>
      <c r="I295" s="4"/>
      <c r="J295" s="3"/>
    </row>
    <row r="296" spans="3:10" x14ac:dyDescent="0.25">
      <c r="C296" s="29"/>
      <c r="D296" s="15">
        <v>274</v>
      </c>
      <c r="E296" s="30"/>
      <c r="F296" s="16" t="str">
        <f t="shared" si="16"/>
        <v/>
      </c>
      <c r="G296" s="2"/>
      <c r="H296" s="2"/>
      <c r="I296" s="4"/>
      <c r="J296" s="3"/>
    </row>
    <row r="297" spans="3:10" x14ac:dyDescent="0.25">
      <c r="C297" s="29"/>
      <c r="D297" s="15">
        <v>275</v>
      </c>
      <c r="E297" s="30"/>
      <c r="F297" s="16" t="str">
        <f t="shared" si="16"/>
        <v/>
      </c>
      <c r="G297" s="2"/>
      <c r="H297" s="2"/>
      <c r="I297" s="4"/>
      <c r="J297" s="3"/>
    </row>
    <row r="298" spans="3:10" x14ac:dyDescent="0.25">
      <c r="C298" s="29"/>
      <c r="D298" s="15">
        <v>276</v>
      </c>
      <c r="E298" s="30"/>
      <c r="F298" s="16" t="str">
        <f t="shared" si="16"/>
        <v/>
      </c>
      <c r="G298" s="2"/>
      <c r="H298" s="2"/>
      <c r="I298" s="4"/>
      <c r="J298" s="3"/>
    </row>
    <row r="299" spans="3:10" x14ac:dyDescent="0.25">
      <c r="C299" s="29"/>
      <c r="D299" s="15">
        <v>277</v>
      </c>
      <c r="E299" s="30"/>
      <c r="F299" s="16" t="str">
        <f t="shared" si="16"/>
        <v/>
      </c>
      <c r="G299" s="2"/>
      <c r="H299" s="2"/>
      <c r="I299" s="4"/>
      <c r="J299" s="3"/>
    </row>
    <row r="300" spans="3:10" x14ac:dyDescent="0.25">
      <c r="C300" s="29"/>
      <c r="D300" s="15">
        <v>278</v>
      </c>
      <c r="E300" s="30"/>
      <c r="F300" s="16" t="str">
        <f t="shared" si="16"/>
        <v/>
      </c>
      <c r="G300" s="2"/>
      <c r="H300" s="2"/>
      <c r="I300" s="4"/>
      <c r="J300" s="3"/>
    </row>
    <row r="301" spans="3:10" x14ac:dyDescent="0.25">
      <c r="C301" s="29"/>
      <c r="D301" s="15">
        <v>279</v>
      </c>
      <c r="E301" s="30"/>
      <c r="F301" s="16" t="str">
        <f t="shared" si="16"/>
        <v/>
      </c>
      <c r="G301" s="2"/>
      <c r="H301" s="2"/>
      <c r="I301" s="4"/>
      <c r="J301" s="3"/>
    </row>
    <row r="302" spans="3:10" x14ac:dyDescent="0.25">
      <c r="C302" s="29"/>
      <c r="D302" s="15">
        <v>280</v>
      </c>
      <c r="E302" s="30"/>
      <c r="F302" s="16" t="str">
        <f t="shared" si="16"/>
        <v/>
      </c>
      <c r="G302" s="2"/>
      <c r="H302" s="2"/>
      <c r="I302" s="4"/>
      <c r="J302" s="3"/>
    </row>
    <row r="303" spans="3:10" x14ac:dyDescent="0.25">
      <c r="C303" s="29"/>
      <c r="D303" s="15">
        <v>281</v>
      </c>
      <c r="E303" s="30"/>
      <c r="F303" s="16" t="str">
        <f t="shared" si="16"/>
        <v/>
      </c>
      <c r="G303" s="2"/>
      <c r="H303" s="2"/>
      <c r="I303" s="4"/>
      <c r="J303" s="3"/>
    </row>
    <row r="304" spans="3:10" x14ac:dyDescent="0.25">
      <c r="C304" s="29"/>
      <c r="D304" s="15">
        <v>282</v>
      </c>
      <c r="E304" s="30"/>
      <c r="F304" s="16" t="str">
        <f t="shared" si="16"/>
        <v/>
      </c>
      <c r="G304" s="2"/>
      <c r="H304" s="2"/>
      <c r="I304" s="4"/>
      <c r="J304" s="3"/>
    </row>
    <row r="305" spans="3:10" x14ac:dyDescent="0.25">
      <c r="C305" s="29"/>
      <c r="D305" s="15">
        <v>283</v>
      </c>
      <c r="E305" s="30"/>
      <c r="F305" s="16" t="str">
        <f t="shared" si="16"/>
        <v/>
      </c>
      <c r="G305" s="2"/>
      <c r="H305" s="2"/>
      <c r="I305" s="4"/>
      <c r="J305" s="3"/>
    </row>
    <row r="306" spans="3:10" x14ac:dyDescent="0.25">
      <c r="C306" s="29"/>
      <c r="D306" s="15">
        <v>284</v>
      </c>
      <c r="E306" s="30"/>
      <c r="F306" s="16" t="str">
        <f t="shared" si="16"/>
        <v/>
      </c>
      <c r="G306" s="2"/>
      <c r="H306" s="2"/>
      <c r="I306" s="4"/>
      <c r="J306" s="3"/>
    </row>
    <row r="307" spans="3:10" x14ac:dyDescent="0.25">
      <c r="C307" s="29"/>
      <c r="D307" s="15">
        <v>285</v>
      </c>
      <c r="E307" s="30"/>
      <c r="F307" s="16" t="str">
        <f t="shared" si="16"/>
        <v/>
      </c>
      <c r="G307" s="2"/>
      <c r="H307" s="2"/>
      <c r="I307" s="4"/>
      <c r="J307" s="3"/>
    </row>
    <row r="308" spans="3:10" x14ac:dyDescent="0.25">
      <c r="C308" s="29"/>
      <c r="D308" s="15">
        <v>286</v>
      </c>
      <c r="E308" s="30"/>
      <c r="F308" s="16" t="str">
        <f t="shared" si="16"/>
        <v/>
      </c>
      <c r="G308" s="2"/>
      <c r="H308" s="2"/>
      <c r="I308" s="4"/>
      <c r="J308" s="3"/>
    </row>
    <row r="309" spans="3:10" x14ac:dyDescent="0.25">
      <c r="C309" s="29"/>
      <c r="D309" s="15">
        <v>287</v>
      </c>
      <c r="E309" s="30"/>
      <c r="F309" s="16" t="str">
        <f t="shared" si="16"/>
        <v/>
      </c>
      <c r="G309" s="2"/>
      <c r="H309" s="2"/>
      <c r="I309" s="4"/>
      <c r="J309" s="3"/>
    </row>
    <row r="310" spans="3:10" x14ac:dyDescent="0.25">
      <c r="C310" s="29"/>
      <c r="D310" s="15">
        <v>288</v>
      </c>
      <c r="E310" s="30"/>
      <c r="F310" s="16" t="str">
        <f t="shared" si="16"/>
        <v/>
      </c>
      <c r="G310" s="2"/>
      <c r="H310" s="2"/>
      <c r="I310" s="4"/>
      <c r="J310" s="3"/>
    </row>
    <row r="311" spans="3:10" x14ac:dyDescent="0.25">
      <c r="C311" s="29"/>
      <c r="D311" s="15">
        <v>289</v>
      </c>
      <c r="E311" s="30"/>
      <c r="F311" s="16" t="str">
        <f t="shared" si="16"/>
        <v/>
      </c>
      <c r="G311" s="2"/>
      <c r="H311" s="2"/>
      <c r="I311" s="4"/>
      <c r="J311" s="3"/>
    </row>
    <row r="312" spans="3:10" x14ac:dyDescent="0.25">
      <c r="C312" s="29"/>
      <c r="D312" s="15">
        <v>290</v>
      </c>
      <c r="E312" s="30"/>
      <c r="F312" s="16" t="str">
        <f t="shared" si="16"/>
        <v/>
      </c>
      <c r="G312" s="2"/>
      <c r="H312" s="2"/>
      <c r="I312" s="4"/>
      <c r="J312" s="3"/>
    </row>
    <row r="313" spans="3:10" x14ac:dyDescent="0.25">
      <c r="C313" s="29"/>
      <c r="D313" s="15">
        <v>291</v>
      </c>
      <c r="E313" s="30"/>
      <c r="F313" s="16" t="str">
        <f t="shared" si="16"/>
        <v/>
      </c>
      <c r="G313" s="2"/>
      <c r="H313" s="2"/>
      <c r="I313" s="4"/>
      <c r="J313" s="3"/>
    </row>
    <row r="314" spans="3:10" x14ac:dyDescent="0.25">
      <c r="C314" s="29"/>
      <c r="D314" s="15">
        <v>292</v>
      </c>
      <c r="E314" s="30"/>
      <c r="F314" s="16" t="str">
        <f t="shared" si="16"/>
        <v/>
      </c>
      <c r="G314" s="2"/>
      <c r="H314" s="2"/>
      <c r="I314" s="4"/>
      <c r="J314" s="3"/>
    </row>
    <row r="315" spans="3:10" x14ac:dyDescent="0.25">
      <c r="C315" s="29"/>
      <c r="D315" s="15">
        <v>293</v>
      </c>
      <c r="E315" s="30"/>
      <c r="F315" s="16" t="str">
        <f t="shared" ref="F315:F322" si="17">IF(E315=0,"",VLOOKUP(E315,$AA$2:$AB$41,2,FALSE))</f>
        <v/>
      </c>
      <c r="G315" s="2"/>
      <c r="H315" s="2"/>
      <c r="I315" s="4"/>
      <c r="J315" s="3"/>
    </row>
    <row r="316" spans="3:10" x14ac:dyDescent="0.25">
      <c r="C316" s="29"/>
      <c r="D316" s="15">
        <v>294</v>
      </c>
      <c r="E316" s="30"/>
      <c r="F316" s="16" t="str">
        <f t="shared" si="17"/>
        <v/>
      </c>
      <c r="G316" s="2"/>
      <c r="H316" s="2"/>
      <c r="I316" s="4"/>
      <c r="J316" s="3"/>
    </row>
    <row r="317" spans="3:10" x14ac:dyDescent="0.25">
      <c r="C317" s="29"/>
      <c r="D317" s="15">
        <v>295</v>
      </c>
      <c r="E317" s="30"/>
      <c r="F317" s="16" t="str">
        <f t="shared" si="17"/>
        <v/>
      </c>
      <c r="G317" s="2"/>
      <c r="H317" s="2"/>
      <c r="I317" s="4"/>
      <c r="J317" s="3"/>
    </row>
    <row r="318" spans="3:10" x14ac:dyDescent="0.25">
      <c r="C318" s="29"/>
      <c r="D318" s="15">
        <v>296</v>
      </c>
      <c r="E318" s="30"/>
      <c r="F318" s="16" t="str">
        <f t="shared" si="17"/>
        <v/>
      </c>
      <c r="G318" s="2"/>
      <c r="H318" s="2"/>
      <c r="I318" s="4"/>
      <c r="J318" s="3"/>
    </row>
    <row r="319" spans="3:10" x14ac:dyDescent="0.25">
      <c r="C319" s="29"/>
      <c r="D319" s="15">
        <v>297</v>
      </c>
      <c r="E319" s="30"/>
      <c r="F319" s="16" t="str">
        <f t="shared" si="17"/>
        <v/>
      </c>
      <c r="G319" s="2"/>
      <c r="H319" s="2"/>
      <c r="I319" s="4"/>
      <c r="J319" s="3"/>
    </row>
    <row r="320" spans="3:10" x14ac:dyDescent="0.25">
      <c r="C320" s="29"/>
      <c r="D320" s="15">
        <v>298</v>
      </c>
      <c r="E320" s="30"/>
      <c r="F320" s="16" t="str">
        <f t="shared" si="17"/>
        <v/>
      </c>
      <c r="G320" s="2"/>
      <c r="H320" s="2"/>
      <c r="I320" s="4"/>
      <c r="J320" s="3"/>
    </row>
    <row r="321" spans="3:10" x14ac:dyDescent="0.25">
      <c r="C321" s="29"/>
      <c r="D321" s="15">
        <v>299</v>
      </c>
      <c r="E321" s="30"/>
      <c r="F321" s="16" t="str">
        <f t="shared" si="17"/>
        <v/>
      </c>
      <c r="G321" s="2"/>
      <c r="H321" s="2"/>
      <c r="I321" s="4"/>
      <c r="J321" s="3"/>
    </row>
    <row r="322" spans="3:10" x14ac:dyDescent="0.25">
      <c r="C322" s="29"/>
      <c r="D322" s="15">
        <v>300</v>
      </c>
      <c r="E322" s="30"/>
      <c r="F322" s="16" t="str">
        <f t="shared" si="17"/>
        <v/>
      </c>
      <c r="G322" s="2"/>
      <c r="H322" s="2"/>
      <c r="I322" s="4"/>
      <c r="J322" s="3"/>
    </row>
  </sheetData>
  <conditionalFormatting sqref="G18">
    <cfRule type="cellIs" dxfId="1" priority="1" operator="equal">
      <formula>"Kontering OK"</formula>
    </cfRule>
    <cfRule type="cellIs" dxfId="0" priority="4" operator="equal">
      <formula>"Kontering forkert"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 Sandal Clausen</dc:creator>
  <cp:lastModifiedBy>Windows-bruger</cp:lastModifiedBy>
  <dcterms:created xsi:type="dcterms:W3CDTF">2016-04-18T18:17:08Z</dcterms:created>
  <dcterms:modified xsi:type="dcterms:W3CDTF">2020-01-29T21:39:41Z</dcterms:modified>
</cp:coreProperties>
</file>