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aveExternalLinkValues="0"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vms162\Desktop\Iben\CIC logisk_koordinater\Green2Ice\NewGRIP\2025\Cargo and shipping\"/>
    </mc:Choice>
  </mc:AlternateContent>
  <xr:revisionPtr revIDLastSave="0" documentId="8_{6B855D61-4BF7-4528-8A7B-8D7DB5062C1C}" xr6:coauthVersionLast="47" xr6:coauthVersionMax="47" xr10:uidLastSave="{00000000-0000-0000-0000-000000000000}"/>
  <bookViews>
    <workbookView xWindow="30612" yWindow="-108" windowWidth="30936" windowHeight="16776" tabRatio="913" xr2:uid="{00000000-000D-0000-FFFF-FFFF00000000}"/>
  </bookViews>
  <sheets>
    <sheet name="Overview" sheetId="2" r:id="rId1"/>
    <sheet name="Code for sheets" sheetId="42" state="hidden" r:id="rId2"/>
    <sheet name="Items for other shipment" sheetId="61" state="hidden" r:id="rId3"/>
    <sheet name="Box" sheetId="1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A4" i="17" l="1"/>
  <c r="B1" i="17"/>
  <c r="H6" i="61"/>
  <c r="H5" i="61"/>
  <c r="H4" i="61"/>
  <c r="H3" i="61"/>
  <c r="B61" i="2"/>
  <c r="B60" i="2"/>
  <c r="A60" i="2"/>
  <c r="I60" i="2" l="1"/>
  <c r="J6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<sst xmlns="http://schemas.openxmlformats.org/spreadsheetml/2006/main" count="116" uniqueCount="102">
  <si>
    <t>Overview</t>
  </si>
  <si>
    <t>SHIPPING LIST</t>
  </si>
  <si>
    <t>Shipping Date:</t>
  </si>
  <si>
    <t>Customer ID:</t>
  </si>
  <si>
    <t>Shipper (Ship from):</t>
  </si>
  <si>
    <t>University of Copenhagen</t>
  </si>
  <si>
    <t>Centre for Earth Observation Science</t>
  </si>
  <si>
    <t>Niels Bohr Institute</t>
  </si>
  <si>
    <t>University of Manitoba</t>
  </si>
  <si>
    <t>Physics of Ice, Climate and Earth</t>
  </si>
  <si>
    <t>Jagtvej 128, Goods receipt (open 8-14)</t>
  </si>
  <si>
    <t>2200 Copenhagen N</t>
  </si>
  <si>
    <t>This goods are scientific equipment used for Scientific Research</t>
  </si>
  <si>
    <t>Denmark</t>
  </si>
  <si>
    <t>Canada</t>
  </si>
  <si>
    <t>NO COMMERCIAL VALUE</t>
  </si>
  <si>
    <t>Attn:</t>
  </si>
  <si>
    <t>Iben Koldtoft</t>
  </si>
  <si>
    <t xml:space="preserve">Temporary Import </t>
  </si>
  <si>
    <t>+45 30450128</t>
  </si>
  <si>
    <t>koldtoft@nbi.ku.dk</t>
  </si>
  <si>
    <t>Equipment  will be returned to Denmark after end field campaign</t>
  </si>
  <si>
    <t>Marie Kirk</t>
  </si>
  <si>
    <t>+45 33351320</t>
  </si>
  <si>
    <t>m.kirk@nbi.ku.dk</t>
  </si>
  <si>
    <t>Shipping Company:</t>
  </si>
  <si>
    <t>SHIP - Blue Water Shipping</t>
  </si>
  <si>
    <t>Payment Method:</t>
  </si>
  <si>
    <t>Tracking Code</t>
  </si>
  <si>
    <t>Wt. Kgs</t>
  </si>
  <si>
    <t>L</t>
  </si>
  <si>
    <t>W</t>
  </si>
  <si>
    <t>H</t>
  </si>
  <si>
    <t>Description</t>
  </si>
  <si>
    <t>Pallet Out</t>
  </si>
  <si>
    <t>Destination</t>
  </si>
  <si>
    <t>Value (DKK)</t>
  </si>
  <si>
    <t>Volume (m3)</t>
  </si>
  <si>
    <t>HAZ</t>
  </si>
  <si>
    <t>Project Name (payment)</t>
  </si>
  <si>
    <t>HS Codes</t>
  </si>
  <si>
    <t>Export Declaration Number</t>
  </si>
  <si>
    <t xml:space="preserve">Notes </t>
  </si>
  <si>
    <t>Final Destination</t>
  </si>
  <si>
    <t>Total Pieces</t>
  </si>
  <si>
    <t>Total Weight</t>
  </si>
  <si>
    <r>
      <rPr>
        <b/>
        <sz val="11"/>
        <rFont val="Calibri"/>
        <family val="2"/>
      </rPr>
      <t>Remarks:</t>
    </r>
    <r>
      <rPr>
        <sz val="11"/>
        <rFont val="Calibri"/>
        <family val="2"/>
      </rPr>
      <t xml:space="preserve"> </t>
    </r>
  </si>
  <si>
    <t>Total Value</t>
  </si>
  <si>
    <t>Total Volume</t>
  </si>
  <si>
    <t>Code for sheets</t>
  </si>
  <si>
    <t>Code for automatic tab name</t>
  </si>
  <si>
    <t>Sub RenameSheets()
For Each ws in Sheets
 ws.Name = ws.Range("B1")
 Next ws 
End Sub</t>
  </si>
  <si>
    <t>Items for other shipment</t>
  </si>
  <si>
    <t>Notes</t>
  </si>
  <si>
    <t>Drill tent</t>
  </si>
  <si>
    <t>Drilling tent + pump + robes + repair kit</t>
  </si>
  <si>
    <t>Mini logger</t>
  </si>
  <si>
    <t>Drill motor #2 or 3</t>
  </si>
  <si>
    <t>Drill motor section #2 or #3 (obs coming from BEOI)</t>
  </si>
  <si>
    <t>Core barrel (short 1.5m) + short hollow shaft</t>
  </si>
  <si>
    <t>*This is only useful if we also send the CC&amp;outer tube welment (3+ meters length)</t>
  </si>
  <si>
    <t>Box</t>
  </si>
  <si>
    <t>Zarges Eurobox</t>
  </si>
  <si>
    <t>HS code</t>
  </si>
  <si>
    <t>Part number</t>
  </si>
  <si>
    <t>Sub content</t>
  </si>
  <si>
    <t>Package ID "#"</t>
  </si>
  <si>
    <t>Type of box</t>
  </si>
  <si>
    <t>Qty/CLL</t>
  </si>
  <si>
    <t>Description of content</t>
  </si>
  <si>
    <t>Ship to:</t>
  </si>
  <si>
    <t>Consignee:</t>
  </si>
  <si>
    <t>Dorthe Dahl-Jensen</t>
  </si>
  <si>
    <t>Umanitoba (Eureka March 31)</t>
  </si>
  <si>
    <t>c/o Buffalo Airways –</t>
  </si>
  <si>
    <t>125 Dysart Road, 535 Wallace Building</t>
  </si>
  <si>
    <t>Courier and Cargo</t>
  </si>
  <si>
    <t>Winnipeg, MB R2R 2N2, Canada</t>
  </si>
  <si>
    <t>134 Bristol Avenue</t>
  </si>
  <si>
    <t>Attn: Linda Chow</t>
  </si>
  <si>
    <t>Yellowknife, NT X1A 2R3</t>
  </si>
  <si>
    <t>Phone: +1204-272-1541</t>
  </si>
  <si>
    <t>Email: Linda.chow1@umanitoba.ca</t>
  </si>
  <si>
    <t>Customs broker:</t>
  </si>
  <si>
    <t>Buffalo Airways –</t>
  </si>
  <si>
    <t>Kevin Morgan</t>
  </si>
  <si>
    <t>Global Forwarding Coordinator</t>
  </si>
  <si>
    <t>+1867-873-2084</t>
  </si>
  <si>
    <t>Livingston International, Canada</t>
  </si>
  <si>
    <t>smacpherson@buffaloairways.com</t>
  </si>
  <si>
    <t>Phone: +1204-475-5000 ext. 11229</t>
  </si>
  <si>
    <t>1080 Waverley Steet, Unit 4</t>
  </si>
  <si>
    <t>Winnipeg, MB R3T 5S4, Canada</t>
  </si>
  <si>
    <t>Livingston.com</t>
  </si>
  <si>
    <t>Tracking Code/ID #</t>
  </si>
  <si>
    <t>Zarges_961</t>
  </si>
  <si>
    <t>Drill motor section #2</t>
  </si>
  <si>
    <t>8479.89.90.90</t>
  </si>
  <si>
    <t>Pressure Tube #2</t>
  </si>
  <si>
    <t>8479.89.90.90 Other machines and mechanical appliances having individual functions</t>
  </si>
  <si>
    <t>AirTag called "Müller drill air"</t>
  </si>
  <si>
    <t>8526.92.00.90 Radar apparatus, radio navigational aid apparatus and radio remote control apparatus. - Other: - Radio remote control apparatus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</si>
</sst>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&quot; m3&quot;"/>
    <numFmt numFmtId="166" formatCode="#,##0&quot; DKK&quot;"/>
    <numFmt numFmtId="167" formatCode="0&quot; cll&quot;"/>
    <numFmt numFmtId="168" formatCode="0.0&quot; kg&quot;"/>
    <numFmt numFmtId="169" formatCode="0.0&quot; lbs&quot;"/>
    <numFmt numFmtId="170" formatCode="#,##0\ _k_r_.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2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168" fontId="11" fillId="0" borderId="3" xfId="0" applyNumberFormat="1" applyFont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9" fontId="11" fillId="0" borderId="4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 vertical="center" indent="2"/>
    </xf>
    <xf numFmtId="0" fontId="5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9" xfId="0" quotePrefix="1" applyFont="1" applyBorder="1" applyAlignment="1">
      <alignment horizontal="left" vertical="center" indent="2"/>
    </xf>
    <xf numFmtId="0" fontId="2" fillId="0" borderId="0" xfId="0" quotePrefix="1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170" fontId="2" fillId="0" borderId="25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2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2" fillId="0" borderId="19" xfId="0" applyFont="1" applyBorder="1"/>
    <xf numFmtId="0" fontId="12" fillId="0" borderId="20" xfId="0" applyFont="1" applyBorder="1"/>
    <xf numFmtId="0" fontId="11" fillId="0" borderId="32" xfId="0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4" fillId="0" borderId="19" xfId="0" applyFont="1" applyBorder="1" applyAlignment="1">
      <alignment horizontal="left" vertical="center" indent="2"/>
    </xf>
    <xf numFmtId="0" fontId="4" fillId="0" borderId="19" xfId="0" quotePrefix="1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4" fillId="0" borderId="21" xfId="0" applyFont="1" applyBorder="1" applyAlignment="1">
      <alignment horizontal="left" vertical="center" indent="2"/>
    </xf>
    <xf numFmtId="0" fontId="4" fillId="0" borderId="22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170" fontId="4" fillId="0" borderId="24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/>
    <xf numFmtId="0" fontId="12" fillId="0" borderId="5" xfId="0" applyFont="1" applyBorder="1" applyAlignment="1">
      <alignment horizontal="left" vertical="top" indent="2"/>
    </xf>
    <xf numFmtId="0" fontId="12" fillId="0" borderId="6" xfId="0" applyFont="1" applyBorder="1" applyAlignment="1">
      <alignment horizontal="left" vertical="top" indent="2"/>
    </xf>
    <xf numFmtId="0" fontId="12" fillId="0" borderId="7" xfId="0" applyFont="1" applyBorder="1" applyAlignment="1">
      <alignment horizontal="left" vertical="top" indent="2"/>
    </xf>
    <xf numFmtId="0" fontId="12" fillId="0" borderId="8" xfId="0" applyFont="1" applyBorder="1" applyAlignment="1">
      <alignment horizontal="left" vertical="top" indent="2"/>
    </xf>
    <xf numFmtId="0" fontId="12" fillId="0" borderId="0" xfId="0" applyFont="1" applyAlignment="1">
      <alignment horizontal="left" vertical="top" indent="2"/>
    </xf>
    <xf numFmtId="0" fontId="12" fillId="0" borderId="9" xfId="0" applyFont="1" applyBorder="1" applyAlignment="1">
      <alignment horizontal="left" vertical="top" indent="2"/>
    </xf>
    <xf numFmtId="0" fontId="12" fillId="0" borderId="10" xfId="0" applyFont="1" applyBorder="1" applyAlignment="1">
      <alignment horizontal="left" vertical="top" indent="2"/>
    </xf>
    <xf numFmtId="0" fontId="12" fillId="0" borderId="11" xfId="0" applyFont="1" applyBorder="1" applyAlignment="1">
      <alignment horizontal="left" vertical="top" indent="2"/>
    </xf>
    <xf numFmtId="0" fontId="12" fillId="0" borderId="12" xfId="0" applyFont="1" applyBorder="1" applyAlignment="1">
      <alignment horizontal="left" vertical="top" indent="2"/>
    </xf>
    <xf numFmtId="0" fontId="10" fillId="4" borderId="0" xfId="0" applyFont="1" applyFill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</cellXfs>
  <cellStyles count="4">
    <cellStyle name="Normal" xfId="0" builtinId="0"/>
    <cellStyle name="Normal 2" xfId="1" xr:uid="{B90F8CA0-24E2-4247-B887-247F3E95FB6F}"/>
    <cellStyle name="Normal 3" xfId="2" xr:uid="{36233988-3AAD-4330-95CF-FFC31461CAC4}"/>
    <cellStyle name="Normal 4" xfId="3" xr:uid="{16AA6699-E151-4DE7-8016-3720779AE50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3D3D3"/>
      <rgbColor rgb="00C0C0C0"/>
      <rgbColor rgb="00E0E0E0"/>
      <rgbColor rgb="0090EE9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63"/>
  <sheetViews>
    <sheetView tabSelected="1" topLeftCell="A2" zoomScaleNormal="100" workbookViewId="0">
      <selection activeCell="A46" sqref="A46"/>
    </sheetView>
  </sheetViews>
  <sheetFormatPr defaultRowHeight="13.2" x14ac:dyDescent="0.25"/>
  <cols>
    <col min="1" max="1" width="20.33203125" customWidth="1"/>
    <col min="2" max="2" width="12.109375" customWidth="1"/>
    <col min="3" max="3" width="5.44140625" customWidth="1"/>
    <col min="4" max="4" width="4.5546875" customWidth="1"/>
    <col min="5" max="5" width="6" bestFit="1" customWidth="1"/>
    <col min="6" max="6" width="81.109375" bestFit="1" customWidth="1"/>
    <col min="7" max="7" width="9.33203125" hidden="1" customWidth="1"/>
    <col min="8" max="8" width="10.5546875" hidden="1" customWidth="1"/>
    <col min="9" max="9" width="17.77734375" customWidth="1"/>
    <col min="10" max="10" width="15.44140625" style="5" bestFit="1" customWidth="1"/>
    <col min="11" max="11" width="27" customWidth="1"/>
    <col min="12" max="12" width="16.5546875" style="5" bestFit="1" customWidth="1"/>
    <col min="13" max="13" width="22.109375" hidden="1" customWidth="1"/>
    <col min="14" max="14" width="26.6640625" hidden="1" customWidth="1"/>
    <col min="15" max="15" width="34.44140625" style="5" bestFit="1" customWidth="1"/>
    <col min="16" max="16" width="15" style="5" hidden="1" customWidth="1"/>
  </cols>
  <sheetData>
    <row r="1" spans="1:17" hidden="1" x14ac:dyDescent="0.25">
      <c r="B1" t="s">
        <v>0</v>
      </c>
    </row>
    <row r="2" spans="1:17" s="2" customFormat="1" ht="14.4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2"/>
      <c r="M2" s="41"/>
      <c r="N2" s="40"/>
      <c r="O2" s="40"/>
      <c r="P2" s="42"/>
      <c r="Q2"/>
    </row>
    <row r="3" spans="1:17" s="31" customFormat="1" ht="14.4" x14ac:dyDescent="0.25">
      <c r="A3" s="74"/>
      <c r="B3" s="65"/>
      <c r="C3" s="65"/>
      <c r="D3" s="65"/>
      <c r="E3" s="65"/>
      <c r="F3" s="65"/>
      <c r="G3" s="65"/>
      <c r="H3" s="65"/>
      <c r="I3" s="65"/>
      <c r="J3" s="65"/>
      <c r="K3" s="65"/>
      <c r="L3" s="75"/>
      <c r="M3" s="65"/>
      <c r="N3" s="65"/>
      <c r="O3" s="65"/>
      <c r="P3" s="75"/>
    </row>
    <row r="4" spans="1:17" s="31" customFormat="1" ht="14.4" x14ac:dyDescent="0.25">
      <c r="A4" s="121" t="e" vm="1">
        <v>#VALUE!</v>
      </c>
      <c r="B4" s="122"/>
      <c r="C4" s="122"/>
      <c r="D4" s="65"/>
      <c r="E4" s="65"/>
      <c r="F4" s="120" t="s">
        <v>1</v>
      </c>
      <c r="G4" s="66"/>
      <c r="H4" s="66"/>
      <c r="I4" s="66" t="s">
        <v>2</v>
      </c>
      <c r="J4" s="97"/>
      <c r="K4" s="65"/>
      <c r="L4" s="75"/>
      <c r="M4" s="65"/>
      <c r="N4" s="65"/>
      <c r="O4" s="65"/>
      <c r="P4" s="75"/>
    </row>
    <row r="5" spans="1:17" s="31" customFormat="1" ht="14.4" x14ac:dyDescent="0.25">
      <c r="A5" s="121"/>
      <c r="B5" s="122"/>
      <c r="C5" s="122"/>
      <c r="D5" s="65"/>
      <c r="E5" s="65"/>
      <c r="F5" s="120"/>
      <c r="G5" s="65"/>
      <c r="H5" s="65"/>
      <c r="I5" s="65"/>
      <c r="J5" s="67"/>
      <c r="K5" s="65"/>
      <c r="L5" s="75"/>
      <c r="M5" s="65"/>
      <c r="N5" s="65"/>
      <c r="O5" s="65"/>
      <c r="P5" s="75"/>
    </row>
    <row r="6" spans="1:17" s="31" customFormat="1" ht="14.4" x14ac:dyDescent="0.25">
      <c r="A6" s="121"/>
      <c r="B6" s="122"/>
      <c r="C6" s="122"/>
      <c r="D6" s="65"/>
      <c r="E6" s="65"/>
      <c r="F6" s="120"/>
      <c r="G6" s="66"/>
      <c r="H6" s="66"/>
      <c r="I6" s="66" t="s">
        <v>3</v>
      </c>
      <c r="J6" s="97"/>
      <c r="K6" s="65"/>
      <c r="L6" s="75"/>
      <c r="M6" s="65"/>
      <c r="N6" s="65"/>
      <c r="O6" s="65"/>
      <c r="P6" s="75"/>
    </row>
    <row r="7" spans="1:17" s="31" customFormat="1" ht="14.4" x14ac:dyDescent="0.25">
      <c r="A7" s="121"/>
      <c r="B7" s="122"/>
      <c r="C7" s="122"/>
      <c r="D7" s="65"/>
      <c r="E7" s="65"/>
      <c r="F7" s="65"/>
      <c r="G7" s="65"/>
      <c r="H7" s="65"/>
      <c r="I7" s="65"/>
      <c r="J7" s="67"/>
      <c r="K7" s="65"/>
      <c r="L7" s="75"/>
      <c r="M7" s="65"/>
      <c r="N7" s="65"/>
      <c r="O7" s="65"/>
      <c r="P7" s="75"/>
    </row>
    <row r="8" spans="1:17" s="31" customFormat="1" ht="14.4" x14ac:dyDescent="0.25">
      <c r="A8" s="121"/>
      <c r="B8" s="122"/>
      <c r="C8" s="122"/>
      <c r="D8" s="65"/>
      <c r="E8" s="65"/>
      <c r="F8" s="65"/>
      <c r="G8" s="65"/>
      <c r="H8" s="65"/>
      <c r="I8" s="65"/>
      <c r="J8" s="67"/>
      <c r="K8" s="65"/>
      <c r="L8" s="75"/>
      <c r="M8" s="65"/>
      <c r="N8" s="65"/>
      <c r="O8" s="65"/>
      <c r="P8" s="75"/>
    </row>
    <row r="9" spans="1:17" s="31" customFormat="1" ht="14.4" x14ac:dyDescent="0.25">
      <c r="A9" s="121"/>
      <c r="B9" s="122"/>
      <c r="C9" s="122"/>
      <c r="D9" s="65"/>
      <c r="E9" s="65"/>
      <c r="F9" s="65"/>
      <c r="G9" s="65"/>
      <c r="H9" s="65"/>
      <c r="I9" s="65"/>
      <c r="J9" s="67"/>
      <c r="K9" s="65"/>
      <c r="L9" s="75"/>
      <c r="M9" s="65"/>
      <c r="N9" s="65"/>
      <c r="O9" s="65"/>
      <c r="P9" s="75"/>
    </row>
    <row r="10" spans="1:17" s="31" customFormat="1" ht="14.4" x14ac:dyDescent="0.25">
      <c r="A10" s="7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75"/>
      <c r="M10" s="65"/>
      <c r="N10" s="65"/>
      <c r="O10" s="65"/>
      <c r="P10" s="75"/>
    </row>
    <row r="11" spans="1:17" s="2" customFormat="1" ht="14.4" x14ac:dyDescent="0.3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2"/>
      <c r="M11" s="40"/>
      <c r="N11" s="40"/>
      <c r="O11" s="40"/>
      <c r="P11" s="42"/>
      <c r="Q11"/>
    </row>
    <row r="12" spans="1:17" s="31" customFormat="1" ht="14.4" hidden="1" x14ac:dyDescent="0.25">
      <c r="A12" s="43" t="s">
        <v>4</v>
      </c>
      <c r="B12" s="44"/>
      <c r="C12" s="44"/>
      <c r="D12" s="44"/>
      <c r="E12" s="45"/>
      <c r="F12" s="51"/>
      <c r="G12" s="68"/>
      <c r="H12" s="68"/>
      <c r="I12" s="55" t="s">
        <v>70</v>
      </c>
      <c r="J12" s="44"/>
      <c r="K12" s="55" t="s">
        <v>71</v>
      </c>
      <c r="L12" s="45"/>
      <c r="P12" s="47"/>
    </row>
    <row r="13" spans="1:17" s="31" customFormat="1" ht="14.4" hidden="1" x14ac:dyDescent="0.25">
      <c r="A13" s="46" t="s">
        <v>5</v>
      </c>
      <c r="E13" s="47"/>
      <c r="F13" s="51"/>
      <c r="G13" s="69"/>
      <c r="H13" s="69"/>
      <c r="I13" s="93" t="s">
        <v>72</v>
      </c>
      <c r="J13" s="98"/>
      <c r="K13" s="99" t="s">
        <v>8</v>
      </c>
      <c r="L13" s="47"/>
      <c r="P13" s="47"/>
    </row>
    <row r="14" spans="1:17" s="31" customFormat="1" ht="14.4" hidden="1" x14ac:dyDescent="0.25">
      <c r="A14" s="46" t="s">
        <v>7</v>
      </c>
      <c r="E14" s="47"/>
      <c r="F14" s="51"/>
      <c r="G14" s="69"/>
      <c r="H14" s="69"/>
      <c r="I14" s="93" t="s">
        <v>73</v>
      </c>
      <c r="J14" s="98"/>
      <c r="K14" s="99" t="s">
        <v>6</v>
      </c>
      <c r="L14" s="47"/>
      <c r="P14" s="47"/>
    </row>
    <row r="15" spans="1:17" s="31" customFormat="1" ht="14.4" hidden="1" x14ac:dyDescent="0.25">
      <c r="A15" s="46" t="s">
        <v>9</v>
      </c>
      <c r="E15" s="47"/>
      <c r="F15" s="51"/>
      <c r="G15" s="69"/>
      <c r="H15" s="69"/>
      <c r="I15" s="93" t="s">
        <v>74</v>
      </c>
      <c r="J15" s="98"/>
      <c r="K15" s="99" t="s">
        <v>75</v>
      </c>
      <c r="L15" s="47"/>
      <c r="P15" s="47"/>
    </row>
    <row r="16" spans="1:17" s="31" customFormat="1" ht="14.4" hidden="1" x14ac:dyDescent="0.25">
      <c r="A16" s="46" t="s">
        <v>10</v>
      </c>
      <c r="E16" s="47"/>
      <c r="F16" s="51"/>
      <c r="G16" s="69"/>
      <c r="H16" s="69"/>
      <c r="I16" s="93" t="s">
        <v>76</v>
      </c>
      <c r="J16" s="98"/>
      <c r="K16" s="99" t="s">
        <v>77</v>
      </c>
      <c r="L16" s="47"/>
      <c r="P16" s="47"/>
    </row>
    <row r="17" spans="1:17" s="31" customFormat="1" ht="14.4" hidden="1" x14ac:dyDescent="0.25">
      <c r="A17" s="46" t="s">
        <v>11</v>
      </c>
      <c r="E17" s="47"/>
      <c r="F17" s="70" t="s">
        <v>12</v>
      </c>
      <c r="G17" s="69"/>
      <c r="H17" s="69"/>
      <c r="I17" s="93" t="s">
        <v>78</v>
      </c>
      <c r="J17" s="98"/>
      <c r="K17" s="99" t="s">
        <v>79</v>
      </c>
      <c r="L17" s="47"/>
      <c r="P17" s="47"/>
    </row>
    <row r="18" spans="1:17" s="31" customFormat="1" ht="14.4" hidden="1" x14ac:dyDescent="0.25">
      <c r="A18" s="46" t="s">
        <v>13</v>
      </c>
      <c r="E18" s="47"/>
      <c r="F18" s="70"/>
      <c r="G18" s="69"/>
      <c r="H18" s="69"/>
      <c r="I18" s="93" t="s">
        <v>80</v>
      </c>
      <c r="J18" s="98"/>
      <c r="K18" s="99" t="s">
        <v>81</v>
      </c>
      <c r="L18" s="47"/>
      <c r="P18" s="47"/>
    </row>
    <row r="19" spans="1:17" s="31" customFormat="1" ht="14.4" hidden="1" x14ac:dyDescent="0.25">
      <c r="A19" s="48"/>
      <c r="B19" s="49"/>
      <c r="C19" s="49"/>
      <c r="D19" s="49"/>
      <c r="E19" s="50"/>
      <c r="F19" s="70" t="s">
        <v>15</v>
      </c>
      <c r="I19" s="93" t="s">
        <v>14</v>
      </c>
      <c r="J19" s="100"/>
      <c r="K19" s="101" t="s">
        <v>82</v>
      </c>
      <c r="L19" s="50"/>
      <c r="P19" s="47"/>
    </row>
    <row r="20" spans="1:17" s="31" customFormat="1" ht="14.4" hidden="1" x14ac:dyDescent="0.25">
      <c r="A20" s="43" t="s">
        <v>16</v>
      </c>
      <c r="B20" s="44"/>
      <c r="C20" s="44"/>
      <c r="D20" s="44"/>
      <c r="E20" s="45"/>
      <c r="F20" s="70"/>
      <c r="G20" s="71"/>
      <c r="H20" s="71"/>
      <c r="I20" s="43" t="s">
        <v>16</v>
      </c>
      <c r="J20" s="44"/>
      <c r="K20" s="55" t="s">
        <v>83</v>
      </c>
      <c r="L20" s="45"/>
      <c r="P20" s="47"/>
    </row>
    <row r="21" spans="1:17" s="31" customFormat="1" ht="14.4" hidden="1" x14ac:dyDescent="0.25">
      <c r="A21" s="46" t="s">
        <v>17</v>
      </c>
      <c r="B21" s="51"/>
      <c r="E21" s="47"/>
      <c r="F21" s="70" t="s">
        <v>18</v>
      </c>
      <c r="G21" s="51"/>
      <c r="H21" s="51"/>
      <c r="I21" s="93" t="s">
        <v>84</v>
      </c>
      <c r="J21" s="96"/>
      <c r="K21" s="99" t="s">
        <v>85</v>
      </c>
      <c r="L21" s="47"/>
      <c r="P21" s="47"/>
    </row>
    <row r="22" spans="1:17" s="31" customFormat="1" ht="14.4" hidden="1" x14ac:dyDescent="0.25">
      <c r="A22" s="52" t="s">
        <v>19</v>
      </c>
      <c r="B22" s="53"/>
      <c r="E22" s="47"/>
      <c r="F22" s="70"/>
      <c r="G22" s="53"/>
      <c r="H22" s="53"/>
      <c r="I22" s="93" t="s">
        <v>76</v>
      </c>
      <c r="J22" s="96"/>
      <c r="K22" s="99" t="s">
        <v>86</v>
      </c>
      <c r="L22" s="47"/>
      <c r="P22" s="47"/>
    </row>
    <row r="23" spans="1:17" s="31" customFormat="1" ht="14.4" hidden="1" x14ac:dyDescent="0.25">
      <c r="A23" s="46" t="s">
        <v>20</v>
      </c>
      <c r="B23" s="51"/>
      <c r="E23" s="47"/>
      <c r="F23" s="70" t="s">
        <v>21</v>
      </c>
      <c r="G23" s="51"/>
      <c r="H23" s="51"/>
      <c r="I23" s="94" t="s">
        <v>87</v>
      </c>
      <c r="J23" s="96"/>
      <c r="K23" s="99" t="s">
        <v>88</v>
      </c>
      <c r="L23" s="47"/>
      <c r="P23" s="47"/>
    </row>
    <row r="24" spans="1:17" s="31" customFormat="1" ht="14.4" hidden="1" x14ac:dyDescent="0.25">
      <c r="A24" s="54"/>
      <c r="B24" s="51"/>
      <c r="E24" s="47"/>
      <c r="F24" s="51"/>
      <c r="G24" s="51"/>
      <c r="H24" s="51"/>
      <c r="I24" s="93" t="s">
        <v>89</v>
      </c>
      <c r="J24" s="96"/>
      <c r="K24" s="99"/>
      <c r="L24" s="56"/>
      <c r="P24" s="47"/>
    </row>
    <row r="25" spans="1:17" s="31" customFormat="1" ht="14.4" hidden="1" x14ac:dyDescent="0.25">
      <c r="A25" s="46" t="s">
        <v>22</v>
      </c>
      <c r="E25" s="47"/>
      <c r="F25" s="51"/>
      <c r="G25" s="51"/>
      <c r="H25" s="51"/>
      <c r="I25" s="93"/>
      <c r="J25" s="96"/>
      <c r="K25" s="99" t="s">
        <v>90</v>
      </c>
      <c r="L25" s="56"/>
      <c r="P25" s="47"/>
    </row>
    <row r="26" spans="1:17" s="31" customFormat="1" ht="14.4" hidden="1" x14ac:dyDescent="0.25">
      <c r="A26" s="52" t="s">
        <v>23</v>
      </c>
      <c r="E26" s="47"/>
      <c r="F26" s="51"/>
      <c r="G26" s="51"/>
      <c r="H26" s="51"/>
      <c r="I26" s="93"/>
      <c r="J26" s="96"/>
      <c r="K26" s="99" t="s">
        <v>91</v>
      </c>
      <c r="L26" s="56"/>
      <c r="P26" s="47"/>
    </row>
    <row r="27" spans="1:17" s="31" customFormat="1" ht="14.4" hidden="1" x14ac:dyDescent="0.25">
      <c r="A27" s="46" t="s">
        <v>24</v>
      </c>
      <c r="E27" s="47"/>
      <c r="F27" s="51"/>
      <c r="G27" s="51"/>
      <c r="H27" s="51"/>
      <c r="I27" s="93"/>
      <c r="J27" s="96"/>
      <c r="K27" s="99" t="s">
        <v>92</v>
      </c>
      <c r="L27" s="56"/>
      <c r="P27" s="47"/>
    </row>
    <row r="28" spans="1:17" s="31" customFormat="1" ht="14.4" hidden="1" x14ac:dyDescent="0.25">
      <c r="A28" s="54"/>
      <c r="B28" s="51"/>
      <c r="E28" s="47"/>
      <c r="F28" s="51"/>
      <c r="G28" s="51"/>
      <c r="H28" s="51"/>
      <c r="I28" s="102"/>
      <c r="J28" s="103"/>
      <c r="K28" s="99" t="s">
        <v>93</v>
      </c>
      <c r="L28" s="57"/>
      <c r="P28" s="47"/>
    </row>
    <row r="29" spans="1:17" s="2" customFormat="1" ht="14.4" hidden="1" x14ac:dyDescent="0.3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2"/>
      <c r="M29" s="40"/>
      <c r="N29" s="40"/>
      <c r="O29" s="40"/>
      <c r="P29" s="42"/>
      <c r="Q29"/>
    </row>
    <row r="30" spans="1:17" s="31" customFormat="1" ht="14.4" hidden="1" x14ac:dyDescent="0.25">
      <c r="A30" s="43" t="s">
        <v>25</v>
      </c>
      <c r="B30" s="95" t="s">
        <v>26</v>
      </c>
      <c r="C30" s="58"/>
      <c r="D30" s="58"/>
      <c r="E30" s="59"/>
      <c r="F30" s="51"/>
      <c r="G30" s="68"/>
      <c r="H30" s="68"/>
      <c r="I30" s="55" t="s">
        <v>27</v>
      </c>
      <c r="J30" s="95" t="s">
        <v>8</v>
      </c>
      <c r="L30" s="59"/>
      <c r="M30" s="51"/>
      <c r="O30" s="51"/>
      <c r="P30" s="56"/>
    </row>
    <row r="31" spans="1:17" s="31" customFormat="1" ht="14.4" hidden="1" x14ac:dyDescent="0.25">
      <c r="A31" s="54"/>
      <c r="B31" s="51"/>
      <c r="C31" s="51"/>
      <c r="D31" s="51"/>
      <c r="E31" s="56"/>
      <c r="F31" s="51"/>
      <c r="G31" s="51"/>
      <c r="H31" s="51"/>
      <c r="I31" s="54"/>
      <c r="J31" s="96" t="s">
        <v>6</v>
      </c>
      <c r="L31" s="56"/>
      <c r="M31" s="51"/>
      <c r="O31" s="51"/>
      <c r="P31" s="56"/>
    </row>
    <row r="32" spans="1:17" s="31" customFormat="1" ht="14.4" hidden="1" x14ac:dyDescent="0.25">
      <c r="A32" s="54"/>
      <c r="B32" s="51"/>
      <c r="C32" s="51"/>
      <c r="D32" s="51"/>
      <c r="E32" s="56"/>
      <c r="F32" s="51"/>
      <c r="G32" s="51"/>
      <c r="H32" s="51"/>
      <c r="I32" s="54"/>
      <c r="J32" s="51"/>
      <c r="L32" s="56"/>
      <c r="M32" s="51"/>
      <c r="O32" s="51"/>
      <c r="P32" s="56"/>
    </row>
    <row r="33" spans="1:17" s="2" customFormat="1" ht="14.1" customHeight="1" x14ac:dyDescent="0.3">
      <c r="A33" s="39" t="s">
        <v>94</v>
      </c>
      <c r="B33" s="40" t="s">
        <v>29</v>
      </c>
      <c r="C33" s="40" t="s">
        <v>30</v>
      </c>
      <c r="D33" s="40" t="s">
        <v>31</v>
      </c>
      <c r="E33" s="40" t="s">
        <v>32</v>
      </c>
      <c r="F33" s="40" t="s">
        <v>33</v>
      </c>
      <c r="G33" s="40" t="s">
        <v>34</v>
      </c>
      <c r="H33" s="40" t="s">
        <v>35</v>
      </c>
      <c r="I33" s="40" t="s">
        <v>36</v>
      </c>
      <c r="J33" s="40" t="s">
        <v>37</v>
      </c>
      <c r="K33" s="40" t="s">
        <v>40</v>
      </c>
      <c r="L33" s="42" t="s">
        <v>38</v>
      </c>
      <c r="M33" s="40" t="s">
        <v>39</v>
      </c>
      <c r="N33" s="40" t="s">
        <v>41</v>
      </c>
      <c r="O33" s="40" t="s">
        <v>42</v>
      </c>
      <c r="P33" s="42" t="s">
        <v>43</v>
      </c>
      <c r="Q33"/>
    </row>
    <row r="34" spans="1:17" s="2" customFormat="1" ht="14.4" x14ac:dyDescent="0.3">
      <c r="A34" s="104" t="s">
        <v>95</v>
      </c>
      <c r="B34" s="105">
        <v>47.5</v>
      </c>
      <c r="C34" s="105">
        <v>1.2</v>
      </c>
      <c r="D34" s="105">
        <v>0.3</v>
      </c>
      <c r="E34" s="105">
        <v>0.25</v>
      </c>
      <c r="F34" s="106" t="s">
        <v>96</v>
      </c>
      <c r="G34" s="107"/>
      <c r="H34" s="107"/>
      <c r="I34" s="107">
        <v>150000</v>
      </c>
      <c r="J34" s="108">
        <f>C34*D34*E34</f>
        <v>0.09</v>
      </c>
      <c r="K34" s="105" t="s">
        <v>97</v>
      </c>
      <c r="L34" s="109"/>
      <c r="M34" s="88"/>
      <c r="N34" s="60"/>
      <c r="O34" s="60"/>
      <c r="P34" s="76"/>
      <c r="Q34"/>
    </row>
    <row r="35" spans="1:17" s="2" customFormat="1" ht="14.4" x14ac:dyDescent="0.3">
      <c r="A35" s="77"/>
      <c r="B35" s="1"/>
      <c r="C35" s="1"/>
      <c r="D35" s="1"/>
      <c r="E35" s="1"/>
      <c r="F35" s="17"/>
      <c r="G35" s="38"/>
      <c r="H35" s="38"/>
      <c r="I35" s="38"/>
      <c r="J35" s="25"/>
      <c r="K35" s="1"/>
      <c r="L35" s="78"/>
      <c r="M35" s="89"/>
      <c r="N35" s="1"/>
      <c r="O35" s="1"/>
      <c r="P35" s="78"/>
      <c r="Q35"/>
    </row>
    <row r="36" spans="1:17" s="2" customFormat="1" ht="14.4" x14ac:dyDescent="0.3">
      <c r="A36" s="77"/>
      <c r="B36" s="1"/>
      <c r="C36" s="1"/>
      <c r="D36" s="1"/>
      <c r="E36" s="1"/>
      <c r="F36" s="17"/>
      <c r="G36" s="38"/>
      <c r="H36" s="38"/>
      <c r="I36" s="38"/>
      <c r="J36" s="25"/>
      <c r="K36" s="1"/>
      <c r="L36" s="78"/>
      <c r="M36" s="89"/>
      <c r="N36" s="1"/>
      <c r="O36" s="1"/>
      <c r="P36" s="78"/>
      <c r="Q36"/>
    </row>
    <row r="37" spans="1:17" ht="14.4" x14ac:dyDescent="0.25">
      <c r="A37" s="79"/>
      <c r="B37" s="23"/>
      <c r="C37" s="22"/>
      <c r="D37" s="22"/>
      <c r="E37" s="22"/>
      <c r="F37" s="24"/>
      <c r="G37" s="38"/>
      <c r="H37" s="38"/>
      <c r="I37" s="38"/>
      <c r="J37" s="25"/>
      <c r="K37" s="1"/>
      <c r="L37" s="78"/>
      <c r="M37" s="89"/>
      <c r="N37" s="1"/>
      <c r="O37" s="1"/>
      <c r="P37" s="78"/>
    </row>
    <row r="38" spans="1:17" s="2" customFormat="1" ht="14.4" x14ac:dyDescent="0.3">
      <c r="A38" s="77"/>
      <c r="B38" s="1"/>
      <c r="C38" s="1"/>
      <c r="D38" s="1"/>
      <c r="E38" s="1"/>
      <c r="F38" s="17"/>
      <c r="G38" s="38"/>
      <c r="H38" s="38"/>
      <c r="I38" s="38"/>
      <c r="J38" s="25"/>
      <c r="K38" s="1"/>
      <c r="L38" s="78"/>
      <c r="M38" s="89"/>
      <c r="N38" s="1"/>
      <c r="O38" s="17"/>
      <c r="P38" s="80"/>
      <c r="Q38"/>
    </row>
    <row r="39" spans="1:17" ht="14.4" x14ac:dyDescent="0.25">
      <c r="A39" s="79"/>
      <c r="B39" s="6"/>
      <c r="C39" s="6"/>
      <c r="D39" s="6"/>
      <c r="E39" s="6"/>
      <c r="F39" s="18"/>
      <c r="G39" s="38"/>
      <c r="H39" s="38"/>
      <c r="I39" s="38"/>
      <c r="J39" s="25"/>
      <c r="K39" s="1"/>
      <c r="L39" s="78"/>
      <c r="M39" s="89"/>
      <c r="N39" s="1"/>
      <c r="O39" s="1"/>
      <c r="P39" s="78"/>
    </row>
    <row r="40" spans="1:17" ht="14.4" x14ac:dyDescent="0.25">
      <c r="A40" s="79"/>
      <c r="B40" s="6"/>
      <c r="C40" s="6"/>
      <c r="D40" s="6"/>
      <c r="E40" s="6"/>
      <c r="F40" s="18"/>
      <c r="G40" s="38"/>
      <c r="H40" s="38"/>
      <c r="I40" s="38"/>
      <c r="J40" s="25"/>
      <c r="K40" s="1"/>
      <c r="L40" s="78"/>
      <c r="M40" s="89"/>
      <c r="N40" s="1"/>
      <c r="O40" s="1"/>
      <c r="P40" s="78"/>
    </row>
    <row r="41" spans="1:17" ht="14.4" x14ac:dyDescent="0.25">
      <c r="A41" s="79"/>
      <c r="B41" s="6"/>
      <c r="C41" s="6"/>
      <c r="D41" s="6"/>
      <c r="E41" s="6"/>
      <c r="F41" s="18"/>
      <c r="G41" s="38"/>
      <c r="H41" s="38"/>
      <c r="I41" s="38"/>
      <c r="J41" s="25"/>
      <c r="K41" s="1"/>
      <c r="L41" s="78"/>
      <c r="M41" s="89"/>
      <c r="N41" s="1"/>
      <c r="O41" s="1"/>
      <c r="P41" s="78"/>
    </row>
    <row r="42" spans="1:17" ht="14.4" x14ac:dyDescent="0.25">
      <c r="A42" s="79"/>
      <c r="B42" s="6"/>
      <c r="C42" s="6"/>
      <c r="D42" s="6"/>
      <c r="E42" s="6"/>
      <c r="F42" s="19"/>
      <c r="G42" s="38"/>
      <c r="H42" s="38"/>
      <c r="I42" s="38"/>
      <c r="J42" s="25"/>
      <c r="K42" s="1"/>
      <c r="L42" s="78"/>
      <c r="M42" s="89"/>
      <c r="N42" s="1"/>
      <c r="O42" s="1"/>
      <c r="P42" s="78"/>
    </row>
    <row r="43" spans="1:17" s="2" customFormat="1" ht="14.4" x14ac:dyDescent="0.3">
      <c r="A43" s="77"/>
      <c r="B43" s="6"/>
      <c r="C43" s="1"/>
      <c r="D43" s="1"/>
      <c r="E43" s="6"/>
      <c r="F43" s="17"/>
      <c r="G43" s="38"/>
      <c r="H43" s="38"/>
      <c r="I43" s="38"/>
      <c r="J43" s="25"/>
      <c r="K43" s="1"/>
      <c r="L43" s="78"/>
      <c r="M43" s="89"/>
      <c r="N43" s="1"/>
      <c r="O43" s="1"/>
      <c r="P43" s="78"/>
      <c r="Q43"/>
    </row>
    <row r="44" spans="1:17" ht="14.4" x14ac:dyDescent="0.25">
      <c r="A44" s="77"/>
      <c r="B44" s="1"/>
      <c r="C44" s="1"/>
      <c r="D44" s="1"/>
      <c r="E44" s="1"/>
      <c r="F44" s="17"/>
      <c r="G44" s="38"/>
      <c r="H44" s="38"/>
      <c r="I44" s="38"/>
      <c r="J44" s="25"/>
      <c r="K44" s="1"/>
      <c r="L44" s="78"/>
      <c r="M44" s="89"/>
      <c r="N44" s="1"/>
      <c r="O44" s="1"/>
      <c r="P44" s="78"/>
    </row>
    <row r="45" spans="1:17" ht="14.4" x14ac:dyDescent="0.25">
      <c r="A45" s="77"/>
      <c r="B45" s="1"/>
      <c r="C45" s="1"/>
      <c r="D45" s="1"/>
      <c r="E45" s="1"/>
      <c r="F45" s="17"/>
      <c r="G45" s="38"/>
      <c r="H45" s="38"/>
      <c r="I45" s="38"/>
      <c r="J45" s="25"/>
      <c r="K45" s="1"/>
      <c r="L45" s="78"/>
      <c r="M45" s="89"/>
      <c r="N45" s="1"/>
      <c r="O45" s="1"/>
      <c r="P45" s="78"/>
    </row>
    <row r="46" spans="1:17" ht="14.4" x14ac:dyDescent="0.25">
      <c r="A46" s="77"/>
      <c r="B46" s="1"/>
      <c r="C46" s="1"/>
      <c r="D46" s="1"/>
      <c r="E46" s="1"/>
      <c r="F46" s="17"/>
      <c r="G46" s="38"/>
      <c r="H46" s="38"/>
      <c r="I46" s="38"/>
      <c r="J46" s="25"/>
      <c r="K46" s="1"/>
      <c r="L46" s="78"/>
      <c r="M46" s="89"/>
      <c r="N46" s="1"/>
      <c r="O46" s="1"/>
      <c r="P46" s="78"/>
    </row>
    <row r="47" spans="1:17" ht="14.4" x14ac:dyDescent="0.25">
      <c r="A47" s="77"/>
      <c r="B47" s="1"/>
      <c r="C47" s="1"/>
      <c r="D47" s="1"/>
      <c r="E47" s="1"/>
      <c r="F47" s="17"/>
      <c r="G47" s="38"/>
      <c r="H47" s="38"/>
      <c r="I47" s="38"/>
      <c r="J47" s="25"/>
      <c r="K47" s="1"/>
      <c r="L47" s="78"/>
      <c r="M47" s="89"/>
      <c r="N47" s="1"/>
      <c r="O47" s="1"/>
      <c r="P47" s="78"/>
    </row>
    <row r="48" spans="1:17" ht="14.4" x14ac:dyDescent="0.25">
      <c r="A48" s="77"/>
      <c r="B48" s="1"/>
      <c r="C48" s="1"/>
      <c r="D48" s="1"/>
      <c r="E48" s="1"/>
      <c r="F48" s="17"/>
      <c r="G48" s="38"/>
      <c r="H48" s="38"/>
      <c r="I48" s="38"/>
      <c r="J48" s="25"/>
      <c r="K48" s="1"/>
      <c r="L48" s="78"/>
      <c r="M48" s="89"/>
      <c r="N48" s="1"/>
      <c r="O48" s="1"/>
      <c r="P48" s="78"/>
    </row>
    <row r="49" spans="1:17" ht="14.4" x14ac:dyDescent="0.25">
      <c r="A49" s="77"/>
      <c r="B49" s="6"/>
      <c r="C49" s="1"/>
      <c r="D49" s="1"/>
      <c r="E49" s="6"/>
      <c r="F49" s="17"/>
      <c r="G49" s="38"/>
      <c r="H49" s="38"/>
      <c r="I49" s="38"/>
      <c r="J49" s="25"/>
      <c r="K49" s="1"/>
      <c r="L49" s="78"/>
      <c r="M49" s="89"/>
      <c r="N49" s="1"/>
      <c r="O49" s="1"/>
      <c r="P49" s="78"/>
    </row>
    <row r="50" spans="1:17" ht="14.4" x14ac:dyDescent="0.25">
      <c r="A50" s="77"/>
      <c r="B50" s="6"/>
      <c r="C50" s="1"/>
      <c r="D50" s="1"/>
      <c r="E50" s="6"/>
      <c r="F50" s="17"/>
      <c r="G50" s="38"/>
      <c r="H50" s="38"/>
      <c r="I50" s="38"/>
      <c r="J50" s="25"/>
      <c r="K50" s="1"/>
      <c r="L50" s="78"/>
      <c r="M50" s="89"/>
      <c r="N50" s="1"/>
      <c r="O50" s="1"/>
      <c r="P50" s="78"/>
    </row>
    <row r="51" spans="1:17" ht="14.4" x14ac:dyDescent="0.25">
      <c r="A51" s="77"/>
      <c r="B51" s="6"/>
      <c r="C51" s="1"/>
      <c r="D51" s="1"/>
      <c r="E51" s="6"/>
      <c r="F51" s="92"/>
      <c r="G51" s="38"/>
      <c r="H51" s="38"/>
      <c r="I51" s="38"/>
      <c r="J51" s="25"/>
      <c r="K51" s="1"/>
      <c r="L51" s="91"/>
      <c r="M51" s="89"/>
      <c r="N51" s="1"/>
      <c r="O51" s="1"/>
      <c r="P51" s="78"/>
    </row>
    <row r="52" spans="1:17" ht="14.4" x14ac:dyDescent="0.25">
      <c r="A52" s="79"/>
      <c r="B52" s="6"/>
      <c r="C52" s="1"/>
      <c r="D52" s="1"/>
      <c r="E52" s="1"/>
      <c r="F52" s="18"/>
      <c r="G52" s="38"/>
      <c r="H52" s="38"/>
      <c r="I52" s="38"/>
      <c r="J52" s="25"/>
      <c r="K52" s="1"/>
      <c r="L52" s="78"/>
      <c r="M52" s="89"/>
      <c r="N52" s="1"/>
      <c r="O52" s="1"/>
      <c r="P52" s="78"/>
    </row>
    <row r="53" spans="1:17" ht="14.4" x14ac:dyDescent="0.25">
      <c r="A53" s="77"/>
      <c r="B53" s="1"/>
      <c r="C53" s="1"/>
      <c r="D53" s="1"/>
      <c r="E53" s="1"/>
      <c r="F53" s="17"/>
      <c r="G53" s="38"/>
      <c r="H53" s="38"/>
      <c r="I53" s="38"/>
      <c r="J53" s="25"/>
      <c r="K53" s="1"/>
      <c r="L53" s="78"/>
      <c r="M53" s="89"/>
      <c r="N53" s="1"/>
      <c r="O53" s="1"/>
      <c r="P53" s="78"/>
    </row>
    <row r="54" spans="1:17" s="2" customFormat="1" ht="14.4" x14ac:dyDescent="0.3">
      <c r="A54" s="77"/>
      <c r="B54" s="1"/>
      <c r="C54" s="1"/>
      <c r="D54" s="1"/>
      <c r="E54" s="1"/>
      <c r="F54" s="17"/>
      <c r="G54" s="38"/>
      <c r="H54" s="38"/>
      <c r="I54" s="38"/>
      <c r="J54" s="25"/>
      <c r="K54" s="1"/>
      <c r="L54" s="78"/>
      <c r="M54" s="89"/>
      <c r="N54" s="1"/>
      <c r="O54" s="1"/>
      <c r="P54" s="78"/>
      <c r="Q54"/>
    </row>
    <row r="55" spans="1:17" s="2" customFormat="1" ht="14.4" x14ac:dyDescent="0.3">
      <c r="A55" s="77"/>
      <c r="B55" s="1"/>
      <c r="C55" s="1"/>
      <c r="D55" s="1"/>
      <c r="E55" s="1"/>
      <c r="F55" s="17"/>
      <c r="G55" s="38"/>
      <c r="H55" s="38"/>
      <c r="I55" s="38"/>
      <c r="J55" s="25"/>
      <c r="K55" s="1"/>
      <c r="L55" s="78"/>
      <c r="M55" s="89"/>
      <c r="N55" s="1"/>
      <c r="O55" s="1"/>
      <c r="P55" s="78"/>
      <c r="Q55"/>
    </row>
    <row r="56" spans="1:17" s="2" customFormat="1" ht="14.4" x14ac:dyDescent="0.3">
      <c r="A56" s="81"/>
      <c r="B56" s="61"/>
      <c r="C56" s="61"/>
      <c r="D56" s="61"/>
      <c r="E56" s="61"/>
      <c r="F56" s="62"/>
      <c r="G56" s="63"/>
      <c r="H56" s="63"/>
      <c r="I56" s="63"/>
      <c r="J56" s="64"/>
      <c r="K56" s="61"/>
      <c r="L56" s="82"/>
      <c r="M56" s="90"/>
      <c r="N56" s="61"/>
      <c r="O56" s="61"/>
      <c r="P56" s="82"/>
      <c r="Q56"/>
    </row>
    <row r="57" spans="1:17" s="2" customFormat="1" ht="14.1" customHeight="1" x14ac:dyDescent="0.3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2"/>
      <c r="M57" s="40"/>
      <c r="N57" s="40"/>
      <c r="O57" s="40"/>
      <c r="P57" s="42"/>
      <c r="Q57"/>
    </row>
    <row r="58" spans="1:17" ht="15" thickBot="1" x14ac:dyDescent="0.35">
      <c r="A58" s="83"/>
      <c r="B58" s="72"/>
      <c r="C58" s="72"/>
      <c r="D58" s="72"/>
      <c r="E58" s="72"/>
      <c r="F58" s="73"/>
      <c r="G58" s="72"/>
      <c r="H58" s="72"/>
      <c r="I58" s="72"/>
      <c r="J58" s="72"/>
      <c r="L58" s="84"/>
      <c r="O58" s="72"/>
      <c r="P58" s="84"/>
    </row>
    <row r="59" spans="1:17" ht="14.4" x14ac:dyDescent="0.3">
      <c r="A59" s="85" t="s">
        <v>44</v>
      </c>
      <c r="B59" s="32" t="s">
        <v>45</v>
      </c>
      <c r="C59" s="111" t="s">
        <v>46</v>
      </c>
      <c r="D59" s="112"/>
      <c r="E59" s="112"/>
      <c r="F59" s="113"/>
      <c r="G59" s="32"/>
      <c r="H59" s="32"/>
      <c r="I59" s="32" t="s">
        <v>47</v>
      </c>
      <c r="J59" s="32" t="s">
        <v>48</v>
      </c>
      <c r="L59" s="84"/>
      <c r="O59" s="72"/>
      <c r="P59" s="84"/>
    </row>
    <row r="60" spans="1:17" ht="14.4" x14ac:dyDescent="0.3">
      <c r="A60" s="86">
        <f>COUNTA(A34:A56)</f>
        <v>1</v>
      </c>
      <c r="B60" s="33">
        <f>SUM(B34:B56)</f>
        <v>47.5</v>
      </c>
      <c r="C60" s="114"/>
      <c r="D60" s="115"/>
      <c r="E60" s="115"/>
      <c r="F60" s="116"/>
      <c r="G60" s="34"/>
      <c r="H60" s="34"/>
      <c r="I60" s="34">
        <f>SUM(I34:I56)</f>
        <v>150000</v>
      </c>
      <c r="J60" s="35">
        <f>SUM(J34:J56)</f>
        <v>0.09</v>
      </c>
      <c r="L60" s="84"/>
      <c r="O60" s="72"/>
      <c r="P60" s="84"/>
    </row>
    <row r="61" spans="1:17" ht="15" thickBot="1" x14ac:dyDescent="0.35">
      <c r="A61" s="87"/>
      <c r="B61" s="37">
        <f>2.205*SUM(B34:B56)</f>
        <v>104.7375</v>
      </c>
      <c r="C61" s="117"/>
      <c r="D61" s="118"/>
      <c r="E61" s="118"/>
      <c r="F61" s="119"/>
      <c r="G61" s="36"/>
      <c r="H61" s="36"/>
      <c r="I61" s="36"/>
      <c r="J61" s="36"/>
      <c r="L61" s="84"/>
      <c r="O61" s="72"/>
      <c r="P61" s="84"/>
    </row>
    <row r="62" spans="1:17" ht="14.4" x14ac:dyDescent="0.3">
      <c r="A62" s="83"/>
      <c r="B62" s="72"/>
      <c r="C62" s="72"/>
      <c r="D62" s="72"/>
      <c r="E62" s="72"/>
      <c r="F62" s="73"/>
      <c r="G62" s="72"/>
      <c r="H62" s="72"/>
      <c r="I62" s="72"/>
      <c r="J62" s="72"/>
      <c r="L62" s="84"/>
      <c r="O62" s="72"/>
      <c r="P62" s="84"/>
    </row>
    <row r="63" spans="1:17" s="2" customFormat="1" ht="14.1" customHeight="1" x14ac:dyDescent="0.3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2"/>
      <c r="M63" s="40"/>
      <c r="N63" s="40"/>
      <c r="O63" s="40"/>
      <c r="P63" s="42"/>
      <c r="Q63"/>
    </row>
  </sheetData>
  <sortState xmlns:xlrd2="http://schemas.microsoft.com/office/spreadsheetml/2017/richdata2" ref="A34:F34">
    <sortCondition ref="A34"/>
  </sortState>
  <mergeCells count="4">
    <mergeCell ref="C59:F61"/>
    <mergeCell ref="F4:F6"/>
    <mergeCell ref="A4:A9"/>
    <mergeCell ref="B4:C9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3730-BF44-4AD6-BC02-0EFC3FCAFCA0}">
  <sheetPr codeName="Ark43"/>
  <dimension ref="A1:B3"/>
  <sheetViews>
    <sheetView workbookViewId="0">
      <selection activeCell="F23" sqref="F23"/>
    </sheetView>
  </sheetViews>
  <sheetFormatPr defaultRowHeight="13.2" x14ac:dyDescent="0.25"/>
  <cols>
    <col min="1" max="1" width="32.5546875" customWidth="1"/>
  </cols>
  <sheetData>
    <row r="1" spans="1:2" x14ac:dyDescent="0.25">
      <c r="B1" t="s">
        <v>49</v>
      </c>
    </row>
    <row r="2" spans="1:2" x14ac:dyDescent="0.25">
      <c r="A2" s="8" t="s">
        <v>50</v>
      </c>
    </row>
    <row r="3" spans="1:2" ht="66" x14ac:dyDescent="0.25">
      <c r="A3" s="1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BD88-EAF2-4BAC-A40A-A801F5EF754C}">
  <sheetPr codeName="Ark51"/>
  <dimension ref="A1:N6"/>
  <sheetViews>
    <sheetView workbookViewId="0">
      <selection activeCell="F23" sqref="F23"/>
    </sheetView>
  </sheetViews>
  <sheetFormatPr defaultRowHeight="13.2" x14ac:dyDescent="0.25"/>
  <cols>
    <col min="1" max="1" width="22.6640625" bestFit="1" customWidth="1"/>
    <col min="2" max="2" width="12.109375" customWidth="1"/>
    <col min="3" max="3" width="5.44140625" customWidth="1"/>
    <col min="4" max="4" width="4.5546875" customWidth="1"/>
    <col min="5" max="5" width="6" bestFit="1" customWidth="1"/>
    <col min="6" max="6" width="81.5546875" customWidth="1"/>
    <col min="7" max="8" width="15.44140625" bestFit="1" customWidth="1"/>
    <col min="9" max="9" width="16.5546875" bestFit="1" customWidth="1"/>
    <col min="10" max="10" width="68.44140625" bestFit="1" customWidth="1"/>
  </cols>
  <sheetData>
    <row r="1" spans="1:14" x14ac:dyDescent="0.25">
      <c r="B1" t="s">
        <v>52</v>
      </c>
    </row>
    <row r="2" spans="1:14" ht="14.4" x14ac:dyDescent="0.25">
      <c r="A2" s="3" t="s">
        <v>28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36</v>
      </c>
      <c r="H2" s="3" t="s">
        <v>37</v>
      </c>
      <c r="I2" s="3" t="s">
        <v>38</v>
      </c>
      <c r="J2" s="3" t="s">
        <v>53</v>
      </c>
    </row>
    <row r="3" spans="1:14" ht="14.4" x14ac:dyDescent="0.25">
      <c r="A3" s="7" t="s">
        <v>54</v>
      </c>
      <c r="B3" s="7">
        <v>600</v>
      </c>
      <c r="C3" s="7"/>
      <c r="D3" s="7"/>
      <c r="E3" s="7"/>
      <c r="F3" s="21" t="s">
        <v>55</v>
      </c>
      <c r="G3" s="4">
        <v>120000</v>
      </c>
      <c r="H3" s="16">
        <f>C3*D3*E3</f>
        <v>0</v>
      </c>
      <c r="I3" s="1"/>
      <c r="J3" s="1"/>
    </row>
    <row r="4" spans="1:14" ht="14.4" x14ac:dyDescent="0.25">
      <c r="A4" s="7" t="s">
        <v>56</v>
      </c>
      <c r="B4" s="7">
        <v>50</v>
      </c>
      <c r="C4" s="7"/>
      <c r="D4" s="7"/>
      <c r="E4" s="7"/>
      <c r="F4" s="21" t="s">
        <v>56</v>
      </c>
      <c r="G4" s="4"/>
      <c r="H4" s="16">
        <f>C4*D4*E4</f>
        <v>0</v>
      </c>
      <c r="I4" s="1"/>
      <c r="J4" s="1"/>
    </row>
    <row r="5" spans="1:14" s="2" customFormat="1" ht="14.4" x14ac:dyDescent="0.3">
      <c r="A5" s="4" t="s">
        <v>57</v>
      </c>
      <c r="B5" s="4">
        <v>47.5</v>
      </c>
      <c r="C5" s="4">
        <v>1.2</v>
      </c>
      <c r="D5" s="4">
        <v>0.28000000000000003</v>
      </c>
      <c r="E5" s="4">
        <v>0.25</v>
      </c>
      <c r="F5" s="20" t="s">
        <v>58</v>
      </c>
      <c r="G5" s="4">
        <v>150000</v>
      </c>
      <c r="H5" s="16">
        <f>C5*D5*E5</f>
        <v>8.4000000000000005E-2</v>
      </c>
      <c r="I5" s="1"/>
      <c r="J5" s="1"/>
      <c r="K5"/>
      <c r="L5"/>
      <c r="M5"/>
      <c r="N5"/>
    </row>
    <row r="6" spans="1:14" s="2" customFormat="1" ht="14.4" x14ac:dyDescent="0.3">
      <c r="A6" s="26">
        <v>932</v>
      </c>
      <c r="B6" s="26">
        <v>47</v>
      </c>
      <c r="C6" s="26">
        <v>2.4500000000000002</v>
      </c>
      <c r="D6" s="26">
        <v>0.27</v>
      </c>
      <c r="E6" s="26">
        <v>0.26</v>
      </c>
      <c r="F6" s="27" t="s">
        <v>59</v>
      </c>
      <c r="G6" s="26">
        <v>15000</v>
      </c>
      <c r="H6" s="28">
        <f>C6*D6*E6</f>
        <v>0.17199000000000003</v>
      </c>
      <c r="I6" s="29"/>
      <c r="J6" s="30" t="s">
        <v>60</v>
      </c>
      <c r="K6"/>
      <c r="L6"/>
      <c r="M6"/>
      <c r="N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8308-5D11-421F-87FA-06C35543BDB6}">
  <sheetPr codeName="Ark7"/>
  <dimension ref="A1:G26"/>
  <sheetViews>
    <sheetView workbookViewId="0">
      <selection activeCell="B13" sqref="B13"/>
    </sheetView>
  </sheetViews>
  <sheetFormatPr defaultRowHeight="13.2" x14ac:dyDescent="0.25"/>
  <cols>
    <col min="1" max="1" width="14.109375" bestFit="1" customWidth="1"/>
    <col min="2" max="2" width="10.88671875" customWidth="1"/>
    <col min="3" max="3" width="20.6640625" bestFit="1" customWidth="1"/>
    <col min="4" max="5" width="11.6640625" bestFit="1" customWidth="1"/>
    <col min="6" max="6" width="72.5546875" customWidth="1"/>
    <col min="7" max="7" width="11.6640625" bestFit="1" customWidth="1"/>
    <col min="8" max="8" width="11.88671875" bestFit="1" customWidth="1"/>
  </cols>
  <sheetData>
    <row r="1" spans="1:7" x14ac:dyDescent="0.25">
      <c r="A1" s="8" t="s">
        <v>61</v>
      </c>
      <c r="B1" s="13" t="str">
        <f>Overview!A34</f>
        <v>Zarges_961</v>
      </c>
      <c r="C1" s="8" t="s">
        <v>67</v>
      </c>
      <c r="D1" s="5" t="s">
        <v>62</v>
      </c>
    </row>
    <row r="3" spans="1:7" x14ac:dyDescent="0.25">
      <c r="A3" s="8" t="s">
        <v>66</v>
      </c>
      <c r="B3" s="8" t="s">
        <v>68</v>
      </c>
      <c r="C3" s="8" t="s">
        <v>69</v>
      </c>
      <c r="D3" s="8" t="s">
        <v>65</v>
      </c>
      <c r="E3" s="8" t="s">
        <v>64</v>
      </c>
      <c r="F3" s="8" t="s">
        <v>63</v>
      </c>
      <c r="G3" s="8" t="s">
        <v>36</v>
      </c>
    </row>
    <row r="4" spans="1:7" ht="14.4" x14ac:dyDescent="0.3">
      <c r="A4" s="10" t="str">
        <f>Overview!A34</f>
        <v>Zarges_961</v>
      </c>
      <c r="B4" s="13">
        <v>1</v>
      </c>
      <c r="C4" s="110" t="s">
        <v>98</v>
      </c>
      <c r="F4" s="5" t="s">
        <v>99</v>
      </c>
      <c r="G4" s="13">
        <v>150000</v>
      </c>
    </row>
    <row r="5" spans="1:7" ht="27" x14ac:dyDescent="0.3">
      <c r="A5" s="10"/>
      <c r="B5" s="13">
        <v>1</v>
      </c>
      <c r="C5" s="5" t="s">
        <v>100</v>
      </c>
      <c r="F5" s="11" t="s">
        <v>101</v>
      </c>
    </row>
    <row r="6" spans="1:7" x14ac:dyDescent="0.25">
      <c r="A6" s="12"/>
      <c r="B6" s="5"/>
    </row>
    <row r="7" spans="1:7" x14ac:dyDescent="0.25">
      <c r="A7" s="12"/>
      <c r="B7" s="14"/>
    </row>
    <row r="8" spans="1:7" x14ac:dyDescent="0.25">
      <c r="A8" s="12"/>
      <c r="B8" s="14"/>
    </row>
    <row r="9" spans="1:7" x14ac:dyDescent="0.25">
      <c r="A9" s="12"/>
      <c r="B9" s="14"/>
    </row>
    <row r="10" spans="1:7" x14ac:dyDescent="0.25">
      <c r="A10" s="12"/>
      <c r="B10" s="14"/>
      <c r="C10" s="13"/>
    </row>
    <row r="11" spans="1:7" x14ac:dyDescent="0.25">
      <c r="A11" s="12"/>
      <c r="B11" s="14"/>
    </row>
    <row r="12" spans="1:7" x14ac:dyDescent="0.25">
      <c r="A12" s="12"/>
      <c r="B12" s="15"/>
    </row>
    <row r="13" spans="1:7" x14ac:dyDescent="0.25">
      <c r="A13" s="12"/>
      <c r="B13" s="14"/>
    </row>
    <row r="14" spans="1:7" x14ac:dyDescent="0.25">
      <c r="A14" s="12"/>
      <c r="B14" s="14"/>
    </row>
    <row r="15" spans="1:7" x14ac:dyDescent="0.25">
      <c r="A15" s="9"/>
      <c r="B15" s="14"/>
    </row>
    <row r="16" spans="1:7" x14ac:dyDescent="0.25">
      <c r="A16" s="9"/>
      <c r="B16" s="14"/>
      <c r="C16" s="5"/>
    </row>
    <row r="17" spans="1:3" x14ac:dyDescent="0.25">
      <c r="A17" s="9"/>
      <c r="B17" s="14"/>
      <c r="C17" s="5"/>
    </row>
    <row r="18" spans="1:3" x14ac:dyDescent="0.25">
      <c r="A18" s="9"/>
      <c r="B18" s="14"/>
    </row>
    <row r="19" spans="1:3" x14ac:dyDescent="0.25">
      <c r="A19" s="9"/>
      <c r="B19" s="14"/>
    </row>
    <row r="20" spans="1:3" x14ac:dyDescent="0.25">
      <c r="A20" s="9"/>
      <c r="B20" s="14"/>
    </row>
    <row r="21" spans="1:3" x14ac:dyDescent="0.25">
      <c r="A21" s="9"/>
      <c r="B21" s="14"/>
    </row>
    <row r="22" spans="1:3" x14ac:dyDescent="0.25">
      <c r="A22" s="9"/>
      <c r="B22" s="14"/>
    </row>
    <row r="23" spans="1:3" x14ac:dyDescent="0.25">
      <c r="C23" s="5"/>
    </row>
    <row r="24" spans="1:3" x14ac:dyDescent="0.25">
      <c r="C24" s="5"/>
    </row>
    <row r="25" spans="1:3" x14ac:dyDescent="0.25">
      <c r="C25" s="5"/>
    </row>
    <row r="26" spans="1:3" x14ac:dyDescent="0.25">
      <c r="C2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e35d7a-4921-4068-b2dd-9c4f79176397" xsi:nil="true"/>
    <lcf76f155ced4ddcb4097134ff3c332f xmlns="1dab7878-4a20-4c2c-b14a-0b7d0f7ccc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E83F1FC6170844B2BED4483A51859A" ma:contentTypeVersion="15" ma:contentTypeDescription="Opret et nyt dokument." ma:contentTypeScope="" ma:versionID="edd4d2ac4d20649df1cff224a5f1c480">
  <xsd:schema xmlns:xsd="http://www.w3.org/2001/XMLSchema" xmlns:xs="http://www.w3.org/2001/XMLSchema" xmlns:p="http://schemas.microsoft.com/office/2006/metadata/properties" xmlns:ns2="1dab7878-4a20-4c2c-b14a-0b7d0f7cccf0" xmlns:ns3="0ae35d7a-4921-4068-b2dd-9c4f79176397" targetNamespace="http://schemas.microsoft.com/office/2006/metadata/properties" ma:root="true" ma:fieldsID="c28fd238726c183c45ae3b42ecbba620" ns2:_="" ns3:_="">
    <xsd:import namespace="1dab7878-4a20-4c2c-b14a-0b7d0f7cccf0"/>
    <xsd:import namespace="0ae35d7a-4921-4068-b2dd-9c4f79176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b7878-4a20-4c2c-b14a-0b7d0f7cc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dd5578fd-35c2-4d8f-a1bf-4043a6e4e7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35d7a-4921-4068-b2dd-9c4f79176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f12561e-3a75-4777-82e9-15d1b06d020e}" ma:internalName="TaxCatchAll" ma:showField="CatchAllData" ma:web="0ae35d7a-4921-4068-b2dd-9c4f79176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4AA4DA-809F-477A-9C3A-6ADE07D7E85B}">
  <ds:schemaRefs>
    <ds:schemaRef ds:uri="http://schemas.microsoft.com/office/2006/metadata/properties"/>
    <ds:schemaRef ds:uri="http://schemas.microsoft.com/office/infopath/2007/PartnerControls"/>
    <ds:schemaRef ds:uri="68639f4d-52c7-4f08-90e9-a708c7f7e8bf"/>
    <ds:schemaRef ds:uri="893ba2be-31ba-4e82-b9b0-c50620717b7a"/>
    <ds:schemaRef ds:uri="0ae35d7a-4921-4068-b2dd-9c4f79176397"/>
    <ds:schemaRef ds:uri="1dab7878-4a20-4c2c-b14a-0b7d0f7cccf0"/>
  </ds:schemaRefs>
</ds:datastoreItem>
</file>

<file path=customXml/itemProps2.xml><?xml version="1.0" encoding="utf-8"?>
<ds:datastoreItem xmlns:ds="http://schemas.openxmlformats.org/officeDocument/2006/customXml" ds:itemID="{25D31732-9991-4488-8590-AE0695025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b7878-4a20-4c2c-b14a-0b7d0f7cccf0"/>
    <ds:schemaRef ds:uri="0ae35d7a-4921-4068-b2dd-9c4f79176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8F0590-76C1-4941-9657-41B7A651993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3927f91-cda1-4696-af89-8c9f1ceffa91}" enabled="0" method="" siteId="{a3927f91-cda1-4696-af89-8c9f1ceffa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Overview</vt:lpstr>
      <vt:lpstr>Code for sheets</vt:lpstr>
      <vt:lpstr>Items for other shipment</vt:lpstr>
      <vt:lpstr>Box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Haney</dc:creator>
  <cp:keywords/>
  <dc:description/>
  <cp:lastModifiedBy>Iben Koldtoft</cp:lastModifiedBy>
  <cp:revision/>
  <dcterms:created xsi:type="dcterms:W3CDTF">2023-04-29T09:48:15Z</dcterms:created>
  <dcterms:modified xsi:type="dcterms:W3CDTF">2025-02-26T09:25:16Z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0x01010081E83F1FC6170844B2BED4483A51859A</vt:lpwstr>
  </property>
  <property fmtid="{D5CDD505-2E9C-101B-9397-08002B2CF9AE}" pid="3" name="MediaServiceImageTags">
    <vt:lpwstr/>
  </property>
</Properties>
</file>