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ggo Lemche\Documents\GSK\GSK18\"/>
    </mc:Choice>
  </mc:AlternateContent>
  <xr:revisionPtr revIDLastSave="0" documentId="8_{2974E0AD-0BC8-B64F-916F-EFEE8AC0378B}" xr6:coauthVersionLast="28" xr6:coauthVersionMax="28" xr10:uidLastSave="{00000000-0000-0000-0000-000000000000}"/>
  <bookViews>
    <workbookView xWindow="240" yWindow="105" windowWidth="11760" windowHeight="5895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'Ark1'!$B$1:$Y$20</definedName>
  </definedNames>
  <calcPr calcId="171026"/>
</workbook>
</file>

<file path=xl/calcChain.xml><?xml version="1.0" encoding="utf-8"?>
<calcChain xmlns="http://schemas.openxmlformats.org/spreadsheetml/2006/main">
  <c r="D19" i="1" l="1"/>
  <c r="O16" i="1"/>
  <c r="O15" i="1"/>
  <c r="O14" i="1"/>
  <c r="O12" i="1"/>
  <c r="O7" i="1"/>
  <c r="N16" i="1"/>
  <c r="N15" i="1"/>
  <c r="N11" i="1"/>
  <c r="N8" i="1"/>
  <c r="N7" i="1"/>
  <c r="N6" i="1"/>
  <c r="M16" i="1"/>
  <c r="L16" i="1"/>
  <c r="J16" i="1"/>
  <c r="I16" i="1"/>
  <c r="H16" i="1"/>
  <c r="G16" i="1"/>
  <c r="F16" i="1"/>
  <c r="E16" i="1"/>
  <c r="D16" i="1"/>
  <c r="M15" i="1"/>
  <c r="M14" i="1"/>
  <c r="M12" i="1"/>
  <c r="M11" i="1"/>
  <c r="M10" i="1"/>
  <c r="M8" i="1"/>
  <c r="M7" i="1"/>
  <c r="M6" i="1"/>
  <c r="L15" i="1"/>
  <c r="L14" i="1"/>
  <c r="J14" i="1"/>
  <c r="J11" i="1"/>
  <c r="I14" i="1"/>
  <c r="I10" i="1"/>
  <c r="F14" i="1"/>
  <c r="F11" i="1"/>
  <c r="E5" i="1"/>
  <c r="E10" i="1"/>
  <c r="E14" i="1"/>
  <c r="E7" i="1"/>
  <c r="E15" i="1"/>
  <c r="E8" i="1"/>
  <c r="S5" i="3"/>
  <c r="T5" i="3"/>
  <c r="U5" i="3"/>
  <c r="T6" i="3"/>
  <c r="U6" i="3"/>
  <c r="T7" i="3"/>
  <c r="U7" i="3"/>
  <c r="T8" i="3"/>
  <c r="U8" i="3"/>
  <c r="T9" i="3"/>
  <c r="U9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T17" i="3"/>
  <c r="U17" i="3"/>
  <c r="T18" i="3"/>
  <c r="U18" i="3"/>
  <c r="D20" i="1"/>
  <c r="H14" i="1"/>
  <c r="H12" i="1"/>
  <c r="G14" i="1"/>
  <c r="G10" i="1"/>
  <c r="G7" i="1"/>
  <c r="X7" i="1"/>
  <c r="X10" i="1"/>
  <c r="X18" i="3"/>
  <c r="W18" i="3"/>
  <c r="V18" i="3"/>
  <c r="S18" i="3"/>
  <c r="R18" i="3"/>
  <c r="Q18" i="3"/>
  <c r="P18" i="3"/>
  <c r="O18" i="3"/>
  <c r="N18" i="3"/>
  <c r="M18" i="3"/>
  <c r="L18" i="3"/>
  <c r="K18" i="3"/>
  <c r="J18" i="3"/>
  <c r="H18" i="3"/>
  <c r="G18" i="3"/>
  <c r="F18" i="3"/>
  <c r="E18" i="3"/>
  <c r="X17" i="3"/>
  <c r="W17" i="3"/>
  <c r="V17" i="3"/>
  <c r="O19" i="2"/>
  <c r="S17" i="3"/>
  <c r="R17" i="3"/>
  <c r="Q17" i="3"/>
  <c r="P17" i="3"/>
  <c r="O17" i="3"/>
  <c r="N17" i="3"/>
  <c r="M17" i="3"/>
  <c r="L17" i="3"/>
  <c r="K17" i="3"/>
  <c r="J17" i="3"/>
  <c r="H17" i="3"/>
  <c r="G17" i="3"/>
  <c r="F17" i="3"/>
  <c r="E17" i="3"/>
  <c r="X16" i="3"/>
  <c r="W16" i="3"/>
  <c r="V16" i="3"/>
  <c r="S16" i="3"/>
  <c r="R16" i="3"/>
  <c r="Q16" i="3"/>
  <c r="P16" i="3"/>
  <c r="O16" i="3"/>
  <c r="N16" i="3"/>
  <c r="M16" i="3"/>
  <c r="L16" i="3"/>
  <c r="K16" i="3"/>
  <c r="J16" i="3"/>
  <c r="H16" i="3"/>
  <c r="G16" i="3"/>
  <c r="F16" i="3"/>
  <c r="E16" i="3"/>
  <c r="X15" i="3"/>
  <c r="W15" i="3"/>
  <c r="V15" i="3"/>
  <c r="S15" i="3"/>
  <c r="R15" i="3"/>
  <c r="Q15" i="3"/>
  <c r="P15" i="3"/>
  <c r="O15" i="3"/>
  <c r="N15" i="3"/>
  <c r="M15" i="3"/>
  <c r="L15" i="3"/>
  <c r="K15" i="3"/>
  <c r="J15" i="3"/>
  <c r="H15" i="3"/>
  <c r="G15" i="3"/>
  <c r="F15" i="3"/>
  <c r="E15" i="3"/>
  <c r="Y15" i="3"/>
  <c r="X14" i="3"/>
  <c r="W14" i="3"/>
  <c r="V14" i="3"/>
  <c r="S14" i="3"/>
  <c r="R14" i="3"/>
  <c r="Q14" i="3"/>
  <c r="P14" i="3"/>
  <c r="O14" i="3"/>
  <c r="N14" i="3"/>
  <c r="M14" i="3"/>
  <c r="L14" i="3"/>
  <c r="K14" i="3"/>
  <c r="J14" i="3"/>
  <c r="H14" i="3"/>
  <c r="G14" i="3"/>
  <c r="F14" i="3"/>
  <c r="E14" i="3"/>
  <c r="X13" i="3"/>
  <c r="W13" i="3"/>
  <c r="V13" i="3"/>
  <c r="S13" i="3"/>
  <c r="R13" i="3"/>
  <c r="Q13" i="3"/>
  <c r="P13" i="3"/>
  <c r="O13" i="3"/>
  <c r="N13" i="3"/>
  <c r="M13" i="3"/>
  <c r="L13" i="3"/>
  <c r="K13" i="3"/>
  <c r="J13" i="3"/>
  <c r="H13" i="3"/>
  <c r="G13" i="3"/>
  <c r="F13" i="3"/>
  <c r="E13" i="3"/>
  <c r="X12" i="3"/>
  <c r="W12" i="3"/>
  <c r="V12" i="3"/>
  <c r="S12" i="3"/>
  <c r="R12" i="3"/>
  <c r="Q12" i="3"/>
  <c r="P12" i="3"/>
  <c r="O12" i="3"/>
  <c r="N12" i="3"/>
  <c r="M12" i="3"/>
  <c r="L12" i="3"/>
  <c r="K12" i="3"/>
  <c r="J12" i="3"/>
  <c r="H12" i="3"/>
  <c r="G12" i="3"/>
  <c r="F12" i="3"/>
  <c r="E12" i="3"/>
  <c r="X11" i="3"/>
  <c r="W11" i="3"/>
  <c r="V11" i="3"/>
  <c r="S11" i="3"/>
  <c r="R11" i="3"/>
  <c r="Q11" i="3"/>
  <c r="P11" i="3"/>
  <c r="O11" i="3"/>
  <c r="N11" i="3"/>
  <c r="M11" i="3"/>
  <c r="L11" i="3"/>
  <c r="K11" i="3"/>
  <c r="J11" i="3"/>
  <c r="H11" i="3"/>
  <c r="G11" i="3"/>
  <c r="F11" i="3"/>
  <c r="E11" i="3"/>
  <c r="X10" i="3"/>
  <c r="W10" i="3"/>
  <c r="V10" i="3"/>
  <c r="S10" i="3"/>
  <c r="R10" i="3"/>
  <c r="Q10" i="3"/>
  <c r="P10" i="3"/>
  <c r="O10" i="3"/>
  <c r="N10" i="3"/>
  <c r="M10" i="3"/>
  <c r="L10" i="3"/>
  <c r="K10" i="3"/>
  <c r="J10" i="3"/>
  <c r="H10" i="3"/>
  <c r="G10" i="3"/>
  <c r="F10" i="3"/>
  <c r="E10" i="3"/>
  <c r="X9" i="3"/>
  <c r="W9" i="3"/>
  <c r="V9" i="3"/>
  <c r="S9" i="3"/>
  <c r="R9" i="3"/>
  <c r="Q9" i="3"/>
  <c r="P9" i="3"/>
  <c r="O9" i="3"/>
  <c r="N9" i="3"/>
  <c r="M9" i="3"/>
  <c r="L9" i="3"/>
  <c r="K9" i="3"/>
  <c r="J9" i="3"/>
  <c r="H9" i="3"/>
  <c r="G9" i="3"/>
  <c r="F9" i="3"/>
  <c r="E9" i="3"/>
  <c r="X8" i="3"/>
  <c r="W8" i="3"/>
  <c r="V8" i="3"/>
  <c r="S8" i="3"/>
  <c r="R8" i="3"/>
  <c r="Q8" i="3"/>
  <c r="P8" i="3"/>
  <c r="O8" i="3"/>
  <c r="N8" i="3"/>
  <c r="M8" i="3"/>
  <c r="L8" i="3"/>
  <c r="K8" i="3"/>
  <c r="J8" i="3"/>
  <c r="H8" i="3"/>
  <c r="G8" i="3"/>
  <c r="F8" i="3"/>
  <c r="E8" i="3"/>
  <c r="X7" i="3"/>
  <c r="W7" i="3"/>
  <c r="V7" i="3"/>
  <c r="S7" i="3"/>
  <c r="R7" i="3"/>
  <c r="Q7" i="3"/>
  <c r="P7" i="3"/>
  <c r="O7" i="3"/>
  <c r="N7" i="3"/>
  <c r="M7" i="3"/>
  <c r="L7" i="3"/>
  <c r="K7" i="3"/>
  <c r="J7" i="3"/>
  <c r="H7" i="3"/>
  <c r="G7" i="3"/>
  <c r="F7" i="3"/>
  <c r="E7" i="3"/>
  <c r="X6" i="3"/>
  <c r="W6" i="3"/>
  <c r="V6" i="3"/>
  <c r="S6" i="3"/>
  <c r="R6" i="3"/>
  <c r="Q6" i="3"/>
  <c r="P6" i="3"/>
  <c r="O6" i="3"/>
  <c r="N6" i="3"/>
  <c r="M6" i="3"/>
  <c r="L6" i="3"/>
  <c r="K6" i="3"/>
  <c r="J6" i="3"/>
  <c r="H6" i="3"/>
  <c r="G6" i="3"/>
  <c r="F6" i="3"/>
  <c r="E6" i="3"/>
  <c r="X5" i="3"/>
  <c r="W5" i="3"/>
  <c r="V5" i="3"/>
  <c r="R5" i="3"/>
  <c r="Q5" i="3"/>
  <c r="P5" i="3"/>
  <c r="O5" i="3"/>
  <c r="N5" i="3"/>
  <c r="M5" i="3"/>
  <c r="L5" i="3"/>
  <c r="K5" i="3"/>
  <c r="J5" i="3"/>
  <c r="H5" i="3"/>
  <c r="G5" i="3"/>
  <c r="F5" i="3"/>
  <c r="E5" i="3"/>
  <c r="Y6" i="3"/>
  <c r="Y8" i="3"/>
  <c r="Y12" i="3"/>
  <c r="Y17" i="3"/>
  <c r="AB22" i="3"/>
  <c r="G22" i="3"/>
  <c r="Y10" i="3"/>
  <c r="Y18" i="3"/>
  <c r="Y13" i="3"/>
  <c r="Y7" i="3"/>
  <c r="Y14" i="3"/>
  <c r="Y11" i="3"/>
  <c r="Y5" i="3"/>
  <c r="Y9" i="3"/>
  <c r="Y16" i="3"/>
  <c r="Z11" i="3"/>
  <c r="R22" i="3"/>
  <c r="V22" i="3"/>
  <c r="I22" i="3"/>
  <c r="N22" i="3"/>
  <c r="K22" i="3"/>
  <c r="O22" i="3"/>
  <c r="H22" i="3"/>
  <c r="X17" i="1"/>
  <c r="L22" i="3"/>
  <c r="Z18" i="3"/>
  <c r="J22" i="3"/>
  <c r="X22" i="3"/>
  <c r="F22" i="3"/>
  <c r="M22" i="3"/>
  <c r="U22" i="3"/>
  <c r="E22" i="3"/>
  <c r="S22" i="3"/>
  <c r="W22" i="3"/>
  <c r="Q22" i="3"/>
  <c r="P22" i="3"/>
  <c r="Z5" i="3"/>
  <c r="Z15" i="3"/>
  <c r="Z14" i="3"/>
  <c r="Z17" i="3"/>
  <c r="Z13" i="3"/>
  <c r="Z12" i="3"/>
  <c r="Z9" i="3"/>
  <c r="Z10" i="3"/>
  <c r="Z16" i="3"/>
  <c r="Z7" i="3"/>
  <c r="Z8" i="3"/>
  <c r="Z6" i="3"/>
  <c r="X12" i="1"/>
  <c r="X18" i="1"/>
  <c r="X16" i="1"/>
  <c r="X5" i="1"/>
  <c r="X8" i="1"/>
  <c r="X13" i="1"/>
  <c r="X9" i="1"/>
  <c r="X6" i="1"/>
  <c r="X11" i="1"/>
  <c r="X15" i="1"/>
  <c r="X14" i="1"/>
  <c r="Y10" i="1"/>
  <c r="Y7" i="1"/>
  <c r="Y17" i="1"/>
  <c r="Y16" i="1"/>
  <c r="Y18" i="1"/>
  <c r="Y12" i="1"/>
  <c r="Y5" i="1"/>
  <c r="Y14" i="1"/>
  <c r="Y9" i="1"/>
  <c r="Y13" i="1"/>
  <c r="Y6" i="1"/>
  <c r="Y15" i="1"/>
  <c r="Y8" i="1"/>
  <c r="Y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Viggo Lemche</author>
  </authors>
  <commentList>
    <comment ref="H8" authorId="0" shapeId="0" xr:uid="{620A6ABC-124D-4B01-9D47-EE55143E2344}">
      <text>
        <r>
          <rPr>
            <b/>
            <sz val="9"/>
            <color indexed="81"/>
            <rFont val="Tahoma"/>
            <charset val="1"/>
          </rPr>
          <t>Viggo Lemche:</t>
        </r>
        <r>
          <rPr>
            <sz val="9"/>
            <color indexed="81"/>
            <rFont val="Tahoma"/>
            <charset val="1"/>
          </rPr>
          <t xml:space="preserve">
DSQ, appelleret</t>
        </r>
      </text>
    </comment>
    <comment ref="N16" authorId="0" shapeId="0" xr:uid="{67A7596A-F29C-4B61-9E8D-9BA24F0C8096}">
      <text>
        <r>
          <rPr>
            <b/>
            <sz val="9"/>
            <color indexed="81"/>
            <rFont val="Tahoma"/>
            <charset val="1"/>
          </rPr>
          <t>Viggo Lemche:</t>
        </r>
        <r>
          <rPr>
            <sz val="9"/>
            <color indexed="81"/>
            <rFont val="Tahoma"/>
            <charset val="1"/>
          </rPr>
          <t xml:space="preserve">
Sejlede uden målerbrev eller certifikat</t>
        </r>
      </text>
    </comment>
  </commentList>
</comments>
</file>

<file path=xl/sharedStrings.xml><?xml version="1.0" encoding="utf-8"?>
<sst xmlns="http://schemas.openxmlformats.org/spreadsheetml/2006/main" count="254" uniqueCount="73">
  <si>
    <t>Bådnavn</t>
  </si>
  <si>
    <t>Bådtype</t>
  </si>
  <si>
    <t>Sejlnr</t>
  </si>
  <si>
    <t>Sunshine</t>
  </si>
  <si>
    <t>Faurby 36</t>
  </si>
  <si>
    <t>DNS</t>
  </si>
  <si>
    <t>Frække Frida</t>
  </si>
  <si>
    <t>Luffe 37</t>
  </si>
  <si>
    <t>Heolix</t>
  </si>
  <si>
    <t>X-34</t>
  </si>
  <si>
    <t>Chebec</t>
  </si>
  <si>
    <t>Dynamic 35</t>
  </si>
  <si>
    <t>Den røde løber</t>
  </si>
  <si>
    <t>H-båd</t>
  </si>
  <si>
    <t>Danmark</t>
  </si>
  <si>
    <t>S-Cape</t>
  </si>
  <si>
    <t>Scan-kap 99</t>
  </si>
  <si>
    <t>Point</t>
  </si>
  <si>
    <t>Plads</t>
  </si>
  <si>
    <t>Gonzo</t>
  </si>
  <si>
    <t>Albin Express</t>
  </si>
  <si>
    <t>Gilbjerg</t>
  </si>
  <si>
    <t>Havblik</t>
  </si>
  <si>
    <t>A</t>
  </si>
  <si>
    <t>F</t>
  </si>
  <si>
    <t>L</t>
  </si>
  <si>
    <t>Y</t>
  </si>
  <si>
    <t>S</t>
  </si>
  <si>
    <t>T</t>
  </si>
  <si>
    <t>10-nas</t>
  </si>
  <si>
    <t>Banner 30</t>
  </si>
  <si>
    <t>L 23</t>
  </si>
  <si>
    <t>Miss Grey</t>
  </si>
  <si>
    <t>Kvadrat</t>
  </si>
  <si>
    <t>Marina 36</t>
  </si>
  <si>
    <t>Fru Brøgger</t>
  </si>
  <si>
    <t>DNF</t>
  </si>
  <si>
    <t>Fratrækker</t>
  </si>
  <si>
    <t>Antal fratrækkere:</t>
  </si>
  <si>
    <t>DSQ</t>
  </si>
  <si>
    <t>x</t>
  </si>
  <si>
    <t>Maksimalt antal deltagere</t>
  </si>
  <si>
    <t>Maksimalt + 1</t>
  </si>
  <si>
    <t>Maksimalt</t>
  </si>
  <si>
    <t>Største antal både, som er staret i en sejlads i serien</t>
  </si>
  <si>
    <t>Alle får samme points, et højere end antal startende både i den pågældende sejlads.</t>
  </si>
  <si>
    <r>
      <rPr>
        <sz val="11"/>
        <color rgb="FFFF0000"/>
        <rFont val="Calibri"/>
        <family val="2"/>
        <scheme val="minor"/>
      </rPr>
      <t>Rødt tal</t>
    </r>
    <r>
      <rPr>
        <sz val="11"/>
        <color theme="1"/>
        <rFont val="Calibri"/>
        <family val="2"/>
        <scheme val="minor"/>
      </rPr>
      <t xml:space="preserve"> =</t>
    </r>
  </si>
  <si>
    <t>Gennemgående sejladser 2018</t>
  </si>
  <si>
    <t>Skuld IV</t>
  </si>
  <si>
    <t>Snehvide</t>
  </si>
  <si>
    <t>05-02</t>
  </si>
  <si>
    <t>05-16</t>
  </si>
  <si>
    <t>05-23</t>
  </si>
  <si>
    <t>05-30</t>
  </si>
  <si>
    <t>06-06</t>
  </si>
  <si>
    <t>06-13</t>
  </si>
  <si>
    <t>06-20</t>
  </si>
  <si>
    <t>06-27</t>
  </si>
  <si>
    <t>08-01</t>
  </si>
  <si>
    <t>08-15</t>
  </si>
  <si>
    <t>08-22</t>
  </si>
  <si>
    <t>08-29</t>
  </si>
  <si>
    <t>09-05</t>
  </si>
  <si>
    <t>09-12</t>
  </si>
  <si>
    <t>09-19</t>
  </si>
  <si>
    <t>09-26</t>
  </si>
  <si>
    <t>09-29</t>
  </si>
  <si>
    <t>aflyst</t>
  </si>
  <si>
    <t>Xalina</t>
  </si>
  <si>
    <t>Skolebåd</t>
  </si>
  <si>
    <t>X-382</t>
  </si>
  <si>
    <t>?</t>
  </si>
  <si>
    <t>08-08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</si>
</sst>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7" xfId="0" applyFont="1" applyBorder="1"/>
    <xf numFmtId="0" fontId="2" fillId="0" borderId="9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164" fontId="1" fillId="0" borderId="3" xfId="0" quotePrefix="1" applyNumberFormat="1" applyFont="1" applyBorder="1" applyAlignment="1">
      <alignment horizontal="center"/>
    </xf>
    <xf numFmtId="0" fontId="3" fillId="0" borderId="2" xfId="0" applyFont="1" applyBorder="1"/>
    <xf numFmtId="0" fontId="1" fillId="0" borderId="2" xfId="0" applyFont="1" applyBorder="1"/>
    <xf numFmtId="164" fontId="1" fillId="0" borderId="2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3" xfId="0" applyFont="1" applyBorder="1"/>
    <xf numFmtId="0" fontId="3" fillId="0" borderId="5" xfId="0" applyFont="1" applyBorder="1"/>
    <xf numFmtId="0" fontId="3" fillId="0" borderId="5" xfId="0" applyFont="1" applyFill="1" applyBorder="1"/>
    <xf numFmtId="0" fontId="3" fillId="0" borderId="6" xfId="0" applyFont="1" applyFill="1" applyBorder="1"/>
    <xf numFmtId="0" fontId="0" fillId="0" borderId="5" xfId="0" applyBorder="1"/>
    <xf numFmtId="0" fontId="0" fillId="0" borderId="6" xfId="0" applyBorder="1"/>
    <xf numFmtId="0" fontId="0" fillId="0" borderId="20" xfId="0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19" xfId="0" applyFont="1" applyFill="1" applyBorder="1"/>
    <xf numFmtId="0" fontId="0" fillId="0" borderId="8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3" fillId="0" borderId="6" xfId="0" applyFont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2" xfId="0" applyFill="1" applyBorder="1"/>
    <xf numFmtId="0" fontId="0" fillId="0" borderId="24" xfId="0" applyBorder="1"/>
    <xf numFmtId="0" fontId="4" fillId="2" borderId="10" xfId="0" applyFont="1" applyFill="1" applyBorder="1" applyAlignment="1">
      <alignment horizontal="center"/>
    </xf>
    <xf numFmtId="0" fontId="3" fillId="0" borderId="4" xfId="0" applyFont="1" applyBorder="1"/>
    <xf numFmtId="0" fontId="0" fillId="0" borderId="4" xfId="0" applyBorder="1"/>
    <xf numFmtId="0" fontId="0" fillId="0" borderId="8" xfId="0" applyFont="1" applyBorder="1"/>
    <xf numFmtId="0" fontId="0" fillId="0" borderId="15" xfId="0" applyFont="1" applyBorder="1"/>
    <xf numFmtId="0" fontId="0" fillId="0" borderId="1" xfId="0" applyFont="1" applyBorder="1"/>
    <xf numFmtId="0" fontId="0" fillId="0" borderId="16" xfId="0" applyFont="1" applyBorder="1"/>
    <xf numFmtId="0" fontId="0" fillId="0" borderId="20" xfId="0" applyFont="1" applyBorder="1"/>
    <xf numFmtId="0" fontId="0" fillId="0" borderId="21" xfId="0" applyFont="1" applyBorder="1"/>
    <xf numFmtId="0" fontId="0" fillId="0" borderId="10" xfId="0" applyFont="1" applyBorder="1"/>
    <xf numFmtId="0" fontId="0" fillId="0" borderId="17" xfId="0" applyFont="1" applyBorder="1"/>
    <xf numFmtId="0" fontId="0" fillId="0" borderId="13" xfId="0" applyFont="1" applyBorder="1"/>
    <xf numFmtId="0" fontId="0" fillId="0" borderId="0" xfId="0" applyFont="1"/>
    <xf numFmtId="0" fontId="0" fillId="0" borderId="5" xfId="0" applyFont="1" applyBorder="1"/>
    <xf numFmtId="0" fontId="0" fillId="0" borderId="14" xfId="0" applyFont="1" applyBorder="1" applyAlignment="1">
      <alignment horizontal="center"/>
    </xf>
    <xf numFmtId="0" fontId="0" fillId="0" borderId="19" xfId="0" applyFont="1" applyBorder="1"/>
    <xf numFmtId="0" fontId="0" fillId="0" borderId="6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9" xfId="0" applyFont="1" applyBorder="1"/>
    <xf numFmtId="164" fontId="0" fillId="0" borderId="14" xfId="0" quotePrefix="1" applyNumberFormat="1" applyBorder="1" applyAlignment="1">
      <alignment horizontal="center"/>
    </xf>
    <xf numFmtId="164" fontId="0" fillId="0" borderId="1" xfId="0" quotePrefix="1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2" xfId="0" quotePrefix="1" applyFont="1" applyBorder="1" applyAlignment="1">
      <alignment horizontal="center"/>
    </xf>
    <xf numFmtId="0" fontId="0" fillId="0" borderId="7" xfId="0" applyFont="1" applyBorder="1"/>
    <xf numFmtId="0" fontId="0" fillId="0" borderId="9" xfId="0" applyFont="1" applyBorder="1"/>
    <xf numFmtId="0" fontId="0" fillId="0" borderId="9" xfId="0" applyFont="1" applyFill="1" applyBorder="1"/>
    <xf numFmtId="0" fontId="0" fillId="0" borderId="25" xfId="0" applyFont="1" applyBorder="1" applyAlignment="1">
      <alignment horizontal="center"/>
    </xf>
    <xf numFmtId="0" fontId="0" fillId="0" borderId="25" xfId="0" applyFont="1" applyFill="1" applyBorder="1"/>
    <xf numFmtId="0" fontId="0" fillId="0" borderId="26" xfId="0" applyFont="1" applyBorder="1"/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30" xfId="0" quotePrefix="1" applyNumberFormat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7" xfId="0" applyFont="1" applyBorder="1"/>
    <xf numFmtId="0" fontId="10" fillId="0" borderId="5" xfId="0" applyFont="1" applyBorder="1"/>
    <xf numFmtId="0" fontId="7" fillId="0" borderId="5" xfId="0" applyFont="1" applyBorder="1"/>
    <xf numFmtId="0" fontId="15" fillId="0" borderId="0" xfId="0" applyFont="1"/>
    <xf numFmtId="0" fontId="11" fillId="0" borderId="1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9" xfId="0" applyFont="1" applyBorder="1"/>
    <xf numFmtId="0" fontId="10" fillId="0" borderId="5" xfId="0" applyFont="1" applyFill="1" applyBorder="1"/>
    <xf numFmtId="0" fontId="14" fillId="3" borderId="1" xfId="0" applyNumberFormat="1" applyFont="1" applyFill="1" applyBorder="1" applyAlignment="1">
      <alignment horizontal="center" vertical="top"/>
    </xf>
    <xf numFmtId="0" fontId="14" fillId="3" borderId="1" xfId="0" quotePrefix="1" applyNumberFormat="1" applyFont="1" applyFill="1" applyBorder="1" applyAlignment="1">
      <alignment horizontal="center" vertical="top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0" fillId="0" borderId="19" xfId="0" applyFont="1" applyBorder="1"/>
    <xf numFmtId="0" fontId="7" fillId="0" borderId="19" xfId="0" applyFont="1" applyBorder="1"/>
    <xf numFmtId="0" fontId="14" fillId="3" borderId="12" xfId="0" quotePrefix="1" applyNumberFormat="1" applyFont="1" applyFill="1" applyBorder="1" applyAlignment="1">
      <alignment horizontal="center" vertical="top"/>
    </xf>
    <xf numFmtId="1" fontId="7" fillId="0" borderId="1" xfId="0" applyNumberFormat="1" applyFont="1" applyBorder="1" applyAlignment="1">
      <alignment horizontal="center"/>
    </xf>
    <xf numFmtId="0" fontId="14" fillId="3" borderId="21" xfId="0" quotePrefix="1" applyNumberFormat="1" applyFont="1" applyFill="1" applyBorder="1" applyAlignment="1">
      <alignment horizontal="center" vertical="top"/>
    </xf>
    <xf numFmtId="0" fontId="14" fillId="3" borderId="20" xfId="0" quotePrefix="1" applyNumberFormat="1" applyFont="1" applyFill="1" applyBorder="1" applyAlignment="1">
      <alignment horizontal="center" vertical="top"/>
    </xf>
    <xf numFmtId="0" fontId="14" fillId="3" borderId="20" xfId="0" applyNumberFormat="1" applyFont="1" applyFill="1" applyBorder="1" applyAlignment="1">
      <alignment horizontal="center" vertical="top"/>
    </xf>
    <xf numFmtId="0" fontId="14" fillId="0" borderId="23" xfId="0" applyNumberFormat="1" applyFont="1" applyBorder="1" applyAlignment="1">
      <alignment horizontal="center" vertical="top"/>
    </xf>
    <xf numFmtId="0" fontId="14" fillId="0" borderId="20" xfId="0" applyNumberFormat="1" applyFont="1" applyBorder="1" applyAlignment="1">
      <alignment horizontal="center" vertical="top"/>
    </xf>
    <xf numFmtId="0" fontId="14" fillId="3" borderId="24" xfId="0" quotePrefix="1" applyNumberFormat="1" applyFont="1" applyFill="1" applyBorder="1" applyAlignment="1">
      <alignment horizontal="center" vertical="top"/>
    </xf>
    <xf numFmtId="0" fontId="14" fillId="3" borderId="10" xfId="0" quotePrefix="1" applyNumberFormat="1" applyFont="1" applyFill="1" applyBorder="1" applyAlignment="1">
      <alignment horizontal="center" vertical="top"/>
    </xf>
    <xf numFmtId="0" fontId="14" fillId="3" borderId="10" xfId="0" applyNumberFormat="1" applyFont="1" applyFill="1" applyBorder="1" applyAlignment="1">
      <alignment horizontal="center" vertical="top"/>
    </xf>
    <xf numFmtId="0" fontId="14" fillId="3" borderId="17" xfId="0" quotePrefix="1" applyNumberFormat="1" applyFont="1" applyFill="1" applyBorder="1" applyAlignment="1">
      <alignment horizontal="center" vertical="top"/>
    </xf>
    <xf numFmtId="0" fontId="14" fillId="0" borderId="18" xfId="0" applyNumberFormat="1" applyFont="1" applyBorder="1" applyAlignment="1">
      <alignment horizontal="center" vertical="top"/>
    </xf>
    <xf numFmtId="0" fontId="14" fillId="0" borderId="10" xfId="0" applyNumberFormat="1" applyFont="1" applyBorder="1" applyAlignment="1">
      <alignment horizontal="center" vertical="top"/>
    </xf>
    <xf numFmtId="0" fontId="11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7" fillId="4" borderId="0" xfId="0" applyFont="1" applyFill="1"/>
    <xf numFmtId="1" fontId="7" fillId="4" borderId="0" xfId="0" applyNumberFormat="1" applyFont="1" applyFill="1" applyAlignment="1">
      <alignment horizontal="center"/>
    </xf>
    <xf numFmtId="1" fontId="7" fillId="0" borderId="0" xfId="0" applyNumberFormat="1" applyFont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1" fillId="0" borderId="0" xfId="0" applyFont="1"/>
    <xf numFmtId="0" fontId="10" fillId="0" borderId="0" xfId="0" applyFont="1" applyFill="1" applyBorder="1"/>
    <xf numFmtId="0" fontId="14" fillId="3" borderId="3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3" borderId="31" xfId="0" quotePrefix="1" applyNumberFormat="1" applyFont="1" applyFill="1" applyBorder="1" applyAlignment="1">
      <alignment horizontal="center" vertical="center"/>
    </xf>
    <xf numFmtId="0" fontId="14" fillId="3" borderId="32" xfId="0" applyNumberFormat="1" applyFont="1" applyFill="1" applyBorder="1" applyAlignment="1">
      <alignment horizontal="center" vertical="center"/>
    </xf>
    <xf numFmtId="0" fontId="14" fillId="0" borderId="33" xfId="0" applyNumberFormat="1" applyFont="1" applyBorder="1" applyAlignment="1">
      <alignment horizontal="center" vertical="center"/>
    </xf>
    <xf numFmtId="0" fontId="14" fillId="0" borderId="31" xfId="0" applyNumberFormat="1" applyFont="1" applyBorder="1" applyAlignment="1">
      <alignment horizontal="center" vertical="center"/>
    </xf>
    <xf numFmtId="0" fontId="14" fillId="0" borderId="31" xfId="0" quotePrefix="1" applyNumberFormat="1" applyFont="1" applyBorder="1" applyAlignment="1">
      <alignment horizontal="center" vertical="center"/>
    </xf>
    <xf numFmtId="0" fontId="14" fillId="0" borderId="34" xfId="0" applyNumberFormat="1" applyFont="1" applyBorder="1" applyAlignment="1">
      <alignment horizontal="center" vertical="center"/>
    </xf>
    <xf numFmtId="0" fontId="14" fillId="0" borderId="20" xfId="0" quotePrefix="1" applyNumberFormat="1" applyFont="1" applyBorder="1" applyAlignment="1">
      <alignment horizontal="center" vertical="center"/>
    </xf>
    <xf numFmtId="0" fontId="14" fillId="0" borderId="20" xfId="0" applyNumberFormat="1" applyFont="1" applyBorder="1" applyAlignment="1">
      <alignment horizontal="center" vertical="center"/>
    </xf>
    <xf numFmtId="0" fontId="14" fillId="3" borderId="8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3" borderId="1" xfId="0" quotePrefix="1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quotePrefix="1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" fontId="7" fillId="0" borderId="25" xfId="0" applyNumberFormat="1" applyFont="1" applyBorder="1" applyAlignment="1">
      <alignment horizontal="center"/>
    </xf>
    <xf numFmtId="1" fontId="7" fillId="0" borderId="9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49" fontId="0" fillId="0" borderId="30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1" fontId="0" fillId="0" borderId="2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Z23"/>
  <sheetViews>
    <sheetView tabSelected="1" topLeftCell="E1" zoomScaleNormal="100" workbookViewId="0" xr3:uid="{AEA406A1-0E4B-5B11-9CD5-51D6E497D94C}">
      <selection activeCell="H2" sqref="H2"/>
    </sheetView>
  </sheetViews>
  <sheetFormatPr defaultColWidth="9.14453125" defaultRowHeight="15" x14ac:dyDescent="0.2"/>
  <cols>
    <col min="1" max="1" width="4.4375" style="73" bestFit="1" customWidth="1"/>
    <col min="2" max="2" width="15.87109375" style="73" bestFit="1" customWidth="1"/>
    <col min="3" max="3" width="12.9140625" style="73" bestFit="1" customWidth="1"/>
    <col min="4" max="4" width="6.58984375" style="73" bestFit="1" customWidth="1"/>
    <col min="5" max="17" width="5.6484375" style="75" customWidth="1"/>
    <col min="18" max="19" width="6.05078125" style="75" bestFit="1" customWidth="1"/>
    <col min="20" max="22" width="5.6484375" style="75" customWidth="1"/>
    <col min="23" max="23" width="5.6484375" style="73" customWidth="1"/>
    <col min="24" max="16384" width="9.14453125" style="73"/>
  </cols>
  <sheetData>
    <row r="1" spans="1:26" ht="18.75" x14ac:dyDescent="0.25">
      <c r="D1" s="74" t="s">
        <v>47</v>
      </c>
    </row>
    <row r="2" spans="1:26" ht="18.75" x14ac:dyDescent="0.25">
      <c r="C2" s="74" t="s">
        <v>38</v>
      </c>
      <c r="D2" s="76">
        <v>3</v>
      </c>
      <c r="E2" s="77"/>
      <c r="U2" s="77"/>
    </row>
    <row r="3" spans="1:26" ht="16.5" customHeight="1" thickBot="1" x14ac:dyDescent="0.25">
      <c r="B3" s="78"/>
      <c r="C3" s="79"/>
      <c r="D3" s="79"/>
      <c r="E3" s="80"/>
      <c r="F3" s="80"/>
      <c r="G3" s="80"/>
      <c r="H3" s="80"/>
      <c r="I3" s="80"/>
      <c r="J3" s="80"/>
      <c r="K3" s="145" t="s">
        <v>67</v>
      </c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6" ht="16.5" customHeight="1" thickBot="1" x14ac:dyDescent="0.25">
      <c r="B4" s="81" t="s">
        <v>0</v>
      </c>
      <c r="C4" s="82" t="s">
        <v>1</v>
      </c>
      <c r="D4" s="82" t="s">
        <v>2</v>
      </c>
      <c r="E4" s="143" t="s">
        <v>50</v>
      </c>
      <c r="F4" s="142" t="s">
        <v>51</v>
      </c>
      <c r="G4" s="142" t="s">
        <v>52</v>
      </c>
      <c r="H4" s="142" t="s">
        <v>53</v>
      </c>
      <c r="I4" s="142" t="s">
        <v>54</v>
      </c>
      <c r="J4" s="142" t="s">
        <v>55</v>
      </c>
      <c r="K4" s="142" t="s">
        <v>56</v>
      </c>
      <c r="L4" s="142" t="s">
        <v>57</v>
      </c>
      <c r="M4" s="142" t="s">
        <v>58</v>
      </c>
      <c r="N4" s="142" t="s">
        <v>72</v>
      </c>
      <c r="O4" s="142" t="s">
        <v>59</v>
      </c>
      <c r="P4" s="142" t="s">
        <v>60</v>
      </c>
      <c r="Q4" s="142" t="s">
        <v>61</v>
      </c>
      <c r="R4" s="142" t="s">
        <v>62</v>
      </c>
      <c r="S4" s="142" t="s">
        <v>63</v>
      </c>
      <c r="T4" s="142" t="s">
        <v>64</v>
      </c>
      <c r="U4" s="142" t="s">
        <v>65</v>
      </c>
      <c r="V4" s="142" t="s">
        <v>66</v>
      </c>
      <c r="W4" s="141"/>
      <c r="X4" s="83" t="s">
        <v>17</v>
      </c>
      <c r="Y4" s="84" t="s">
        <v>18</v>
      </c>
    </row>
    <row r="5" spans="1:26" ht="16.5" customHeight="1" x14ac:dyDescent="0.3">
      <c r="A5" s="85">
        <v>1</v>
      </c>
      <c r="B5" s="86" t="s">
        <v>3</v>
      </c>
      <c r="C5" s="87" t="s">
        <v>4</v>
      </c>
      <c r="D5" s="137">
        <v>31</v>
      </c>
      <c r="E5" s="100">
        <f>$C$19+1</f>
        <v>10</v>
      </c>
      <c r="F5" s="131">
        <v>7</v>
      </c>
      <c r="G5" s="120">
        <v>9</v>
      </c>
      <c r="H5" s="121">
        <v>5</v>
      </c>
      <c r="I5" s="120">
        <v>9</v>
      </c>
      <c r="J5" s="122">
        <v>3</v>
      </c>
      <c r="K5" s="120"/>
      <c r="L5" s="120">
        <v>7</v>
      </c>
      <c r="M5" s="123">
        <v>4</v>
      </c>
      <c r="N5" s="124">
        <v>2</v>
      </c>
      <c r="O5" s="121">
        <v>4</v>
      </c>
      <c r="P5" s="125"/>
      <c r="Q5" s="126"/>
      <c r="R5" s="127"/>
      <c r="S5" s="128"/>
      <c r="T5" s="129"/>
      <c r="U5" s="129"/>
      <c r="V5" s="129"/>
      <c r="W5" s="130"/>
      <c r="X5" s="89">
        <f t="shared" ref="X5:X18" si="0">SUM(E5:W5)</f>
        <v>60</v>
      </c>
      <c r="Y5" s="90">
        <f t="shared" ref="Y5:Y18" si="1">IF((2&gt;1),(RANK(X5,X$5:X$18,X$5:X$18)+1)-1,"DNS")</f>
        <v>5</v>
      </c>
    </row>
    <row r="6" spans="1:26" ht="16.5" customHeight="1" x14ac:dyDescent="0.3">
      <c r="A6" s="91">
        <v>2</v>
      </c>
      <c r="B6" s="92" t="s">
        <v>33</v>
      </c>
      <c r="C6" s="87" t="s">
        <v>34</v>
      </c>
      <c r="D6" s="138">
        <v>1</v>
      </c>
      <c r="E6" s="132">
        <v>4</v>
      </c>
      <c r="F6" s="131">
        <v>5</v>
      </c>
      <c r="G6" s="131">
        <v>2</v>
      </c>
      <c r="H6" s="132">
        <v>7</v>
      </c>
      <c r="I6" s="133">
        <v>3</v>
      </c>
      <c r="J6" s="133">
        <v>7</v>
      </c>
      <c r="K6" s="133"/>
      <c r="L6" s="131">
        <v>3</v>
      </c>
      <c r="M6" s="100">
        <f t="shared" ref="M6:N8" si="2">$D$19</f>
        <v>10</v>
      </c>
      <c r="N6" s="100">
        <f t="shared" si="2"/>
        <v>10</v>
      </c>
      <c r="O6" s="134">
        <v>8</v>
      </c>
      <c r="P6" s="134"/>
      <c r="Q6" s="134"/>
      <c r="R6" s="134"/>
      <c r="S6" s="134"/>
      <c r="T6" s="134"/>
      <c r="U6" s="134"/>
      <c r="V6" s="134"/>
      <c r="W6" s="131"/>
      <c r="X6" s="95">
        <f t="shared" si="0"/>
        <v>59</v>
      </c>
      <c r="Y6" s="96">
        <f t="shared" si="1"/>
        <v>4</v>
      </c>
      <c r="Z6" s="88"/>
    </row>
    <row r="7" spans="1:26" ht="16.5" customHeight="1" x14ac:dyDescent="0.3">
      <c r="A7" s="91">
        <v>3</v>
      </c>
      <c r="B7" s="21" t="s">
        <v>48</v>
      </c>
      <c r="C7" s="98"/>
      <c r="D7" s="139"/>
      <c r="E7" s="100">
        <f>$C$19+1</f>
        <v>10</v>
      </c>
      <c r="F7" s="131">
        <v>9</v>
      </c>
      <c r="G7" s="100">
        <f>$D$19</f>
        <v>10</v>
      </c>
      <c r="H7" s="132">
        <v>8</v>
      </c>
      <c r="I7" s="133">
        <v>8</v>
      </c>
      <c r="J7" s="133">
        <v>5</v>
      </c>
      <c r="K7" s="133"/>
      <c r="L7" s="131">
        <v>9</v>
      </c>
      <c r="M7" s="100">
        <f t="shared" si="2"/>
        <v>10</v>
      </c>
      <c r="N7" s="100">
        <f t="shared" si="2"/>
        <v>10</v>
      </c>
      <c r="O7" s="100">
        <f>$D$19</f>
        <v>10</v>
      </c>
      <c r="P7" s="134"/>
      <c r="Q7" s="134"/>
      <c r="R7" s="134"/>
      <c r="S7" s="134"/>
      <c r="T7" s="134"/>
      <c r="U7" s="134"/>
      <c r="V7" s="134"/>
      <c r="W7" s="131"/>
      <c r="X7" s="95">
        <f t="shared" si="0"/>
        <v>89</v>
      </c>
      <c r="Y7" s="96">
        <f t="shared" si="1"/>
        <v>10</v>
      </c>
      <c r="Z7" s="88"/>
    </row>
    <row r="8" spans="1:26" ht="16.5" customHeight="1" x14ac:dyDescent="0.3">
      <c r="A8" s="91">
        <v>3</v>
      </c>
      <c r="B8" s="97" t="s">
        <v>8</v>
      </c>
      <c r="C8" s="98" t="s">
        <v>9</v>
      </c>
      <c r="D8" s="139">
        <v>16</v>
      </c>
      <c r="E8" s="100">
        <f>$C$19+1</f>
        <v>10</v>
      </c>
      <c r="F8" s="131">
        <v>1</v>
      </c>
      <c r="G8" s="131">
        <v>3</v>
      </c>
      <c r="H8" s="131">
        <v>9</v>
      </c>
      <c r="I8" s="131">
        <v>1</v>
      </c>
      <c r="J8" s="131">
        <v>2</v>
      </c>
      <c r="K8" s="131"/>
      <c r="L8" s="131">
        <v>2</v>
      </c>
      <c r="M8" s="100">
        <f t="shared" si="2"/>
        <v>10</v>
      </c>
      <c r="N8" s="100">
        <f t="shared" si="2"/>
        <v>10</v>
      </c>
      <c r="O8" s="134">
        <v>2</v>
      </c>
      <c r="P8" s="135"/>
      <c r="Q8" s="134"/>
      <c r="R8" s="134"/>
      <c r="S8" s="135"/>
      <c r="T8" s="134"/>
      <c r="U8" s="134"/>
      <c r="V8" s="134"/>
      <c r="W8" s="131"/>
      <c r="X8" s="95">
        <f t="shared" si="0"/>
        <v>50</v>
      </c>
      <c r="Y8" s="96">
        <f t="shared" si="1"/>
        <v>3</v>
      </c>
    </row>
    <row r="9" spans="1:26" ht="16.5" customHeight="1" x14ac:dyDescent="0.3">
      <c r="A9" s="91">
        <v>4</v>
      </c>
      <c r="B9" s="86" t="s">
        <v>10</v>
      </c>
      <c r="C9" s="87" t="s">
        <v>11</v>
      </c>
      <c r="D9" s="138">
        <v>47</v>
      </c>
      <c r="E9" s="133">
        <v>3</v>
      </c>
      <c r="F9" s="133">
        <v>4</v>
      </c>
      <c r="G9" s="131">
        <v>1</v>
      </c>
      <c r="H9" s="131">
        <v>4</v>
      </c>
      <c r="I9" s="131">
        <v>7</v>
      </c>
      <c r="J9" s="131">
        <v>1</v>
      </c>
      <c r="K9" s="131"/>
      <c r="L9" s="131">
        <v>4</v>
      </c>
      <c r="M9" s="133">
        <v>1</v>
      </c>
      <c r="N9" s="135">
        <v>1</v>
      </c>
      <c r="O9" s="134">
        <v>1</v>
      </c>
      <c r="P9" s="135"/>
      <c r="Q9" s="134"/>
      <c r="R9" s="135"/>
      <c r="S9" s="134"/>
      <c r="T9" s="134"/>
      <c r="U9" s="134"/>
      <c r="V9" s="134"/>
      <c r="W9" s="131"/>
      <c r="X9" s="95">
        <f t="shared" si="0"/>
        <v>27</v>
      </c>
      <c r="Y9" s="96">
        <f t="shared" si="1"/>
        <v>1</v>
      </c>
    </row>
    <row r="10" spans="1:26" ht="16.5" customHeight="1" x14ac:dyDescent="0.3">
      <c r="A10" s="91">
        <v>5</v>
      </c>
      <c r="B10" s="13" t="s">
        <v>49</v>
      </c>
      <c r="C10" s="87"/>
      <c r="D10" s="138"/>
      <c r="E10" s="100">
        <f>$C$19+1</f>
        <v>10</v>
      </c>
      <c r="F10" s="133">
        <v>9</v>
      </c>
      <c r="G10" s="100">
        <f>$D$19</f>
        <v>10</v>
      </c>
      <c r="H10" s="131">
        <v>1</v>
      </c>
      <c r="I10" s="100">
        <f>$D$19</f>
        <v>10</v>
      </c>
      <c r="J10" s="131">
        <v>8</v>
      </c>
      <c r="K10" s="131"/>
      <c r="L10" s="131">
        <v>6</v>
      </c>
      <c r="M10" s="100">
        <f>$D$19</f>
        <v>10</v>
      </c>
      <c r="N10" s="135">
        <v>5</v>
      </c>
      <c r="O10" s="134">
        <v>8</v>
      </c>
      <c r="P10" s="135"/>
      <c r="Q10" s="134"/>
      <c r="R10" s="135"/>
      <c r="S10" s="134"/>
      <c r="T10" s="134"/>
      <c r="U10" s="134"/>
      <c r="V10" s="134"/>
      <c r="W10" s="131"/>
      <c r="X10" s="95">
        <f t="shared" si="0"/>
        <v>77</v>
      </c>
      <c r="Y10" s="96">
        <f t="shared" si="1"/>
        <v>8</v>
      </c>
    </row>
    <row r="11" spans="1:26" ht="16.5" customHeight="1" x14ac:dyDescent="0.3">
      <c r="A11" s="91">
        <v>6</v>
      </c>
      <c r="B11" s="86" t="s">
        <v>21</v>
      </c>
      <c r="C11" s="87" t="s">
        <v>13</v>
      </c>
      <c r="D11" s="140">
        <v>429</v>
      </c>
      <c r="E11" s="131">
        <v>6</v>
      </c>
      <c r="F11" s="116">
        <f>$C$19+1</f>
        <v>10</v>
      </c>
      <c r="G11" s="131">
        <v>9</v>
      </c>
      <c r="H11" s="132">
        <v>6</v>
      </c>
      <c r="I11" s="131">
        <v>5</v>
      </c>
      <c r="J11" s="100">
        <f>$D$19</f>
        <v>10</v>
      </c>
      <c r="K11" s="131"/>
      <c r="L11" s="132">
        <v>5</v>
      </c>
      <c r="M11" s="100">
        <f>$D$19</f>
        <v>10</v>
      </c>
      <c r="N11" s="100">
        <f>$D$19</f>
        <v>10</v>
      </c>
      <c r="O11" s="135">
        <v>8</v>
      </c>
      <c r="P11" s="134"/>
      <c r="Q11" s="134"/>
      <c r="R11" s="134"/>
      <c r="S11" s="136"/>
      <c r="T11" s="134"/>
      <c r="U11" s="134"/>
      <c r="V11" s="134"/>
      <c r="W11" s="131"/>
      <c r="X11" s="95">
        <f t="shared" si="0"/>
        <v>79</v>
      </c>
      <c r="Y11" s="96">
        <f t="shared" si="1"/>
        <v>9</v>
      </c>
      <c r="Z11" s="88"/>
    </row>
    <row r="12" spans="1:26" ht="16.5" customHeight="1" x14ac:dyDescent="0.3">
      <c r="A12" s="91">
        <v>7</v>
      </c>
      <c r="B12" s="86" t="s">
        <v>12</v>
      </c>
      <c r="C12" s="87" t="s">
        <v>13</v>
      </c>
      <c r="D12" s="138">
        <v>94</v>
      </c>
      <c r="E12" s="133">
        <v>1</v>
      </c>
      <c r="F12" s="133">
        <v>3</v>
      </c>
      <c r="G12" s="133">
        <v>9</v>
      </c>
      <c r="H12" s="100">
        <f>$D$19</f>
        <v>10</v>
      </c>
      <c r="I12" s="131">
        <v>6</v>
      </c>
      <c r="J12" s="131">
        <v>4</v>
      </c>
      <c r="K12" s="131"/>
      <c r="L12" s="131">
        <v>8</v>
      </c>
      <c r="M12" s="100">
        <f>$D$19</f>
        <v>10</v>
      </c>
      <c r="N12" s="134">
        <v>6</v>
      </c>
      <c r="O12" s="100">
        <f>$D$19</f>
        <v>10</v>
      </c>
      <c r="P12" s="134"/>
      <c r="Q12" s="132"/>
      <c r="R12" s="134"/>
      <c r="S12" s="134"/>
      <c r="T12" s="134"/>
      <c r="U12" s="134"/>
      <c r="V12" s="134"/>
      <c r="W12" s="131"/>
      <c r="X12" s="95">
        <f t="shared" si="0"/>
        <v>67</v>
      </c>
      <c r="Y12" s="96">
        <f t="shared" si="1"/>
        <v>6</v>
      </c>
    </row>
    <row r="13" spans="1:26" ht="16.5" customHeight="1" x14ac:dyDescent="0.3">
      <c r="A13" s="91">
        <v>8</v>
      </c>
      <c r="B13" s="86" t="s">
        <v>14</v>
      </c>
      <c r="C13" s="87" t="s">
        <v>13</v>
      </c>
      <c r="D13" s="138">
        <v>318</v>
      </c>
      <c r="E13" s="132">
        <v>2</v>
      </c>
      <c r="F13" s="136">
        <v>6</v>
      </c>
      <c r="G13" s="133">
        <v>9</v>
      </c>
      <c r="H13" s="132">
        <v>3</v>
      </c>
      <c r="I13" s="131">
        <v>2</v>
      </c>
      <c r="J13" s="131">
        <v>6</v>
      </c>
      <c r="K13" s="131"/>
      <c r="L13" s="131">
        <v>1</v>
      </c>
      <c r="M13" s="131">
        <v>4</v>
      </c>
      <c r="N13" s="132">
        <v>3</v>
      </c>
      <c r="O13" s="136">
        <v>3</v>
      </c>
      <c r="P13" s="134"/>
      <c r="Q13" s="136"/>
      <c r="R13" s="136"/>
      <c r="S13" s="136"/>
      <c r="T13" s="134"/>
      <c r="U13" s="135"/>
      <c r="V13" s="135"/>
      <c r="W13" s="131"/>
      <c r="X13" s="95">
        <f t="shared" si="0"/>
        <v>39</v>
      </c>
      <c r="Y13" s="96">
        <f t="shared" si="1"/>
        <v>2</v>
      </c>
      <c r="Z13" s="88"/>
    </row>
    <row r="14" spans="1:26" ht="16.5" customHeight="1" x14ac:dyDescent="0.3">
      <c r="A14" s="91">
        <v>9</v>
      </c>
      <c r="B14" s="54" t="s">
        <v>69</v>
      </c>
      <c r="C14" s="98" t="s">
        <v>13</v>
      </c>
      <c r="D14" s="146" t="s">
        <v>71</v>
      </c>
      <c r="E14" s="100">
        <f>$C$19+1</f>
        <v>10</v>
      </c>
      <c r="F14" s="116">
        <f>$C$19+1</f>
        <v>10</v>
      </c>
      <c r="G14" s="100">
        <f>$D$19</f>
        <v>10</v>
      </c>
      <c r="H14" s="100">
        <f>$D$19</f>
        <v>10</v>
      </c>
      <c r="I14" s="100">
        <f>$D$19</f>
        <v>10</v>
      </c>
      <c r="J14" s="100">
        <f>$D$19</f>
        <v>10</v>
      </c>
      <c r="K14" s="131"/>
      <c r="L14" s="100">
        <f t="shared" ref="L14:M16" si="3">$D$19</f>
        <v>10</v>
      </c>
      <c r="M14" s="100">
        <f t="shared" si="3"/>
        <v>10</v>
      </c>
      <c r="N14" s="135">
        <v>4</v>
      </c>
      <c r="O14" s="100">
        <f>$D$19</f>
        <v>10</v>
      </c>
      <c r="P14" s="134"/>
      <c r="Q14" s="136"/>
      <c r="R14" s="134"/>
      <c r="S14" s="134"/>
      <c r="T14" s="134"/>
      <c r="U14" s="134"/>
      <c r="V14" s="134"/>
      <c r="W14" s="131"/>
      <c r="X14" s="95">
        <f t="shared" si="0"/>
        <v>94</v>
      </c>
      <c r="Y14" s="96">
        <f t="shared" si="1"/>
        <v>11</v>
      </c>
      <c r="Z14" s="88"/>
    </row>
    <row r="15" spans="1:26" ht="16.5" customHeight="1" x14ac:dyDescent="0.3">
      <c r="A15" s="91">
        <v>10</v>
      </c>
      <c r="B15" s="86" t="s">
        <v>15</v>
      </c>
      <c r="C15" s="87" t="s">
        <v>16</v>
      </c>
      <c r="D15" s="138">
        <v>41</v>
      </c>
      <c r="E15" s="100">
        <f>$C$19+1</f>
        <v>10</v>
      </c>
      <c r="F15" s="131">
        <v>2</v>
      </c>
      <c r="G15" s="133">
        <v>4</v>
      </c>
      <c r="H15" s="132">
        <v>2</v>
      </c>
      <c r="I15" s="133">
        <v>3</v>
      </c>
      <c r="J15" s="131">
        <v>9</v>
      </c>
      <c r="K15" s="131"/>
      <c r="L15" s="100">
        <f t="shared" si="3"/>
        <v>10</v>
      </c>
      <c r="M15" s="100">
        <f t="shared" si="3"/>
        <v>10</v>
      </c>
      <c r="N15" s="100">
        <f>$D$19</f>
        <v>10</v>
      </c>
      <c r="O15" s="100">
        <f>$D$19</f>
        <v>10</v>
      </c>
      <c r="P15" s="134"/>
      <c r="Q15" s="134"/>
      <c r="R15" s="134"/>
      <c r="S15" s="132"/>
      <c r="T15" s="134"/>
      <c r="U15" s="134"/>
      <c r="V15" s="134"/>
      <c r="W15" s="131"/>
      <c r="X15" s="95">
        <f t="shared" si="0"/>
        <v>70</v>
      </c>
      <c r="Y15" s="96">
        <f t="shared" si="1"/>
        <v>7</v>
      </c>
    </row>
    <row r="16" spans="1:26" ht="16.5" customHeight="1" x14ac:dyDescent="0.3">
      <c r="A16" s="91">
        <v>11</v>
      </c>
      <c r="B16" s="14" t="s">
        <v>68</v>
      </c>
      <c r="C16" s="47" t="s">
        <v>70</v>
      </c>
      <c r="D16" s="100">
        <f t="shared" ref="D16:J16" si="4">$D$19</f>
        <v>10</v>
      </c>
      <c r="E16" s="100">
        <f t="shared" si="4"/>
        <v>10</v>
      </c>
      <c r="F16" s="100">
        <f t="shared" si="4"/>
        <v>10</v>
      </c>
      <c r="G16" s="100">
        <f t="shared" si="4"/>
        <v>10</v>
      </c>
      <c r="H16" s="100">
        <f t="shared" si="4"/>
        <v>10</v>
      </c>
      <c r="I16" s="100">
        <f t="shared" si="4"/>
        <v>10</v>
      </c>
      <c r="J16" s="100">
        <f t="shared" si="4"/>
        <v>10</v>
      </c>
      <c r="K16" s="102"/>
      <c r="L16" s="100">
        <f t="shared" si="3"/>
        <v>10</v>
      </c>
      <c r="M16" s="100">
        <f t="shared" si="3"/>
        <v>10</v>
      </c>
      <c r="N16" s="100">
        <f>$D$19</f>
        <v>10</v>
      </c>
      <c r="O16" s="100">
        <f>$D$19</f>
        <v>10</v>
      </c>
      <c r="P16" s="105"/>
      <c r="Q16" s="105"/>
      <c r="R16" s="105"/>
      <c r="S16" s="105"/>
      <c r="T16" s="105" t="s">
        <v>40</v>
      </c>
      <c r="U16" s="105"/>
      <c r="V16" s="105"/>
      <c r="W16" s="103"/>
      <c r="X16" s="95">
        <f t="shared" si="0"/>
        <v>100</v>
      </c>
      <c r="Y16" s="96">
        <f t="shared" si="1"/>
        <v>12</v>
      </c>
    </row>
    <row r="17" spans="1:25" ht="16.5" hidden="1" customHeight="1" x14ac:dyDescent="0.3">
      <c r="A17" s="91">
        <v>13</v>
      </c>
      <c r="B17" s="86"/>
      <c r="C17" s="87"/>
      <c r="D17" s="87"/>
      <c r="E17" s="99">
        <v>300</v>
      </c>
      <c r="F17" s="94"/>
      <c r="G17" s="94"/>
      <c r="H17" s="93"/>
      <c r="I17" s="93" t="s">
        <v>40</v>
      </c>
      <c r="J17" s="93" t="s">
        <v>40</v>
      </c>
      <c r="K17" s="103"/>
      <c r="L17" s="103"/>
      <c r="M17" s="101"/>
      <c r="N17" s="104"/>
      <c r="O17" s="105"/>
      <c r="P17" s="105"/>
      <c r="Q17" s="105"/>
      <c r="R17" s="105"/>
      <c r="S17" s="105"/>
      <c r="T17" s="105" t="s">
        <v>40</v>
      </c>
      <c r="U17" s="105"/>
      <c r="V17" s="105"/>
      <c r="W17" s="103"/>
      <c r="X17" s="95">
        <f t="shared" si="0"/>
        <v>300</v>
      </c>
      <c r="Y17" s="96">
        <f t="shared" si="1"/>
        <v>13</v>
      </c>
    </row>
    <row r="18" spans="1:25" ht="22.5" hidden="1" customHeight="1" thickBot="1" x14ac:dyDescent="0.35">
      <c r="A18" s="91">
        <v>14</v>
      </c>
      <c r="B18" s="86"/>
      <c r="C18" s="87"/>
      <c r="D18" s="87"/>
      <c r="E18" s="106">
        <v>300</v>
      </c>
      <c r="F18" s="107"/>
      <c r="G18" s="107"/>
      <c r="H18" s="108"/>
      <c r="I18" s="108" t="s">
        <v>40</v>
      </c>
      <c r="J18" s="108" t="s">
        <v>40</v>
      </c>
      <c r="K18" s="108"/>
      <c r="L18" s="108"/>
      <c r="M18" s="109"/>
      <c r="N18" s="110"/>
      <c r="O18" s="111"/>
      <c r="P18" s="111"/>
      <c r="Q18" s="111"/>
      <c r="R18" s="111"/>
      <c r="S18" s="111"/>
      <c r="T18" s="111" t="s">
        <v>40</v>
      </c>
      <c r="U18" s="111"/>
      <c r="V18" s="111"/>
      <c r="W18" s="108"/>
      <c r="X18" s="112">
        <f t="shared" si="0"/>
        <v>300</v>
      </c>
      <c r="Y18" s="113">
        <f t="shared" si="1"/>
        <v>13</v>
      </c>
    </row>
    <row r="19" spans="1:25" x14ac:dyDescent="0.2">
      <c r="B19" s="114" t="s">
        <v>43</v>
      </c>
      <c r="C19" s="115">
        <v>9</v>
      </c>
      <c r="D19" s="116">
        <f>$C$19+1</f>
        <v>10</v>
      </c>
      <c r="E19" s="75">
        <v>5</v>
      </c>
      <c r="F19" s="75">
        <v>8</v>
      </c>
      <c r="K19" s="144"/>
    </row>
    <row r="20" spans="1:25" x14ac:dyDescent="0.2">
      <c r="C20" s="116" t="s">
        <v>5</v>
      </c>
      <c r="D20" s="100">
        <f>$D$19</f>
        <v>10</v>
      </c>
      <c r="N20" s="117" t="s">
        <v>46</v>
      </c>
      <c r="O20" s="118" t="s">
        <v>37</v>
      </c>
      <c r="P20" s="73"/>
      <c r="W20" s="75"/>
    </row>
    <row r="21" spans="1:25" x14ac:dyDescent="0.2">
      <c r="N21" s="119" t="s">
        <v>41</v>
      </c>
      <c r="O21" s="73"/>
      <c r="P21" s="73" t="s">
        <v>44</v>
      </c>
      <c r="W21" s="75"/>
    </row>
    <row r="22" spans="1:25" x14ac:dyDescent="0.2">
      <c r="D22" s="88"/>
      <c r="N22" s="119" t="s">
        <v>5</v>
      </c>
      <c r="O22" s="73"/>
      <c r="P22" s="73" t="s">
        <v>42</v>
      </c>
      <c r="W22" s="75"/>
    </row>
    <row r="23" spans="1:25" x14ac:dyDescent="0.2">
      <c r="N23" s="119" t="s">
        <v>36</v>
      </c>
      <c r="O23" s="73"/>
      <c r="P23" s="73" t="s">
        <v>45</v>
      </c>
      <c r="W23" s="75"/>
    </row>
  </sheetData>
  <sortState ref="B5:Y18">
    <sortCondition ref="X5:X18"/>
  </sortState>
  <pageMargins left="0.7" right="0.7" top="0.75" bottom="0.75" header="0.3" footer="0.3"/>
  <pageSetup paperSize="9" scale="75" orientation="landscape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2:X19"/>
  <sheetViews>
    <sheetView workbookViewId="0" xr3:uid="{958C4451-9541-5A59-BF78-D2F731DF1C81}">
      <selection activeCell="B21" sqref="B21"/>
    </sheetView>
  </sheetViews>
  <sheetFormatPr defaultRowHeight="15" x14ac:dyDescent="0.2"/>
  <cols>
    <col min="1" max="1" width="4.4375" bestFit="1" customWidth="1"/>
    <col min="2" max="2" width="15.87109375" bestFit="1" customWidth="1"/>
    <col min="3" max="3" width="12.9140625" bestFit="1" customWidth="1"/>
    <col min="4" max="4" width="6.1875" bestFit="1" customWidth="1"/>
    <col min="5" max="24" width="6.72265625" customWidth="1"/>
  </cols>
  <sheetData>
    <row r="2" spans="1:24" ht="15.75" thickBot="1" x14ac:dyDescent="0.25"/>
    <row r="3" spans="1:24" ht="15.75" thickBot="1" x14ac:dyDescent="0.25">
      <c r="B3" s="8" t="s">
        <v>0</v>
      </c>
      <c r="C3" s="9" t="s">
        <v>1</v>
      </c>
      <c r="D3" s="9" t="s">
        <v>2</v>
      </c>
      <c r="E3" s="10">
        <v>42494</v>
      </c>
      <c r="F3" s="7">
        <v>42501</v>
      </c>
      <c r="G3" s="7">
        <v>42508</v>
      </c>
      <c r="H3" s="7">
        <v>42515</v>
      </c>
      <c r="I3" s="7">
        <v>42522</v>
      </c>
      <c r="J3" s="7">
        <v>42529</v>
      </c>
      <c r="K3" s="7">
        <v>42536</v>
      </c>
      <c r="L3" s="7">
        <v>42543</v>
      </c>
      <c r="M3" s="7">
        <v>42550</v>
      </c>
      <c r="N3" s="7">
        <v>42585</v>
      </c>
      <c r="O3" s="7">
        <v>42592</v>
      </c>
      <c r="P3" s="7">
        <v>42599</v>
      </c>
      <c r="Q3" s="7">
        <v>42606</v>
      </c>
      <c r="R3" s="10">
        <v>42613</v>
      </c>
      <c r="S3" s="10">
        <v>42620</v>
      </c>
      <c r="T3" s="10">
        <v>42623</v>
      </c>
      <c r="U3" s="10">
        <v>42627</v>
      </c>
      <c r="V3" s="10">
        <v>42634</v>
      </c>
      <c r="W3" s="10">
        <v>42641</v>
      </c>
      <c r="X3" s="10">
        <v>42644</v>
      </c>
    </row>
    <row r="4" spans="1:24" ht="21" x14ac:dyDescent="0.3">
      <c r="A4" s="1">
        <v>1</v>
      </c>
      <c r="B4" s="35" t="s">
        <v>19</v>
      </c>
      <c r="C4" s="36" t="s">
        <v>20</v>
      </c>
      <c r="D4" s="30">
        <v>657</v>
      </c>
      <c r="E4" s="27" t="s">
        <v>5</v>
      </c>
      <c r="F4" s="5" t="s">
        <v>5</v>
      </c>
      <c r="G4" s="5">
        <v>3</v>
      </c>
      <c r="H4" s="5">
        <v>3</v>
      </c>
      <c r="I4" s="19"/>
      <c r="J4" s="5">
        <v>1</v>
      </c>
      <c r="K4" s="5">
        <v>4</v>
      </c>
      <c r="L4" s="5">
        <v>4</v>
      </c>
      <c r="M4" s="22">
        <v>1</v>
      </c>
      <c r="N4" s="11" t="s">
        <v>5</v>
      </c>
      <c r="O4" s="22">
        <v>1</v>
      </c>
      <c r="P4" s="22">
        <v>3</v>
      </c>
      <c r="Q4" s="22">
        <v>3</v>
      </c>
      <c r="R4" s="11" t="s">
        <v>5</v>
      </c>
      <c r="S4" s="22">
        <v>1</v>
      </c>
      <c r="T4" s="22"/>
      <c r="U4" s="37"/>
      <c r="V4" s="37"/>
      <c r="W4" s="37"/>
      <c r="X4" s="38"/>
    </row>
    <row r="5" spans="1:24" ht="21" x14ac:dyDescent="0.3">
      <c r="A5" s="2">
        <v>2</v>
      </c>
      <c r="B5" s="13" t="s">
        <v>12</v>
      </c>
      <c r="C5" s="16" t="s">
        <v>13</v>
      </c>
      <c r="D5" s="31">
        <v>94</v>
      </c>
      <c r="E5" s="11">
        <v>5</v>
      </c>
      <c r="F5" s="4">
        <v>4</v>
      </c>
      <c r="G5" s="4">
        <v>4</v>
      </c>
      <c r="H5" s="4">
        <v>2</v>
      </c>
      <c r="I5" s="20" t="s">
        <v>23</v>
      </c>
      <c r="J5" s="4">
        <v>2</v>
      </c>
      <c r="K5" s="4">
        <v>5</v>
      </c>
      <c r="L5" s="4">
        <v>5</v>
      </c>
      <c r="M5" s="23">
        <v>8</v>
      </c>
      <c r="N5" s="11" t="s">
        <v>5</v>
      </c>
      <c r="O5" s="11" t="s">
        <v>5</v>
      </c>
      <c r="P5" s="23">
        <v>4</v>
      </c>
      <c r="Q5" s="23">
        <v>4</v>
      </c>
      <c r="R5" s="23">
        <v>3</v>
      </c>
      <c r="S5" s="11" t="s">
        <v>5</v>
      </c>
      <c r="T5" s="11"/>
      <c r="U5" s="39"/>
      <c r="V5" s="39"/>
      <c r="W5" s="39"/>
      <c r="X5" s="40"/>
    </row>
    <row r="6" spans="1:24" ht="21" x14ac:dyDescent="0.3">
      <c r="A6" s="2">
        <v>3</v>
      </c>
      <c r="B6" s="13" t="s">
        <v>14</v>
      </c>
      <c r="C6" s="16" t="s">
        <v>13</v>
      </c>
      <c r="D6" s="31">
        <v>318</v>
      </c>
      <c r="E6" s="11">
        <v>4</v>
      </c>
      <c r="F6" s="4">
        <v>5</v>
      </c>
      <c r="G6" s="4" t="s">
        <v>5</v>
      </c>
      <c r="H6" s="4" t="s">
        <v>5</v>
      </c>
      <c r="I6" s="57"/>
      <c r="J6" s="4">
        <v>3</v>
      </c>
      <c r="K6" s="4">
        <v>10</v>
      </c>
      <c r="L6" s="4" t="s">
        <v>5</v>
      </c>
      <c r="M6" s="23">
        <v>9</v>
      </c>
      <c r="N6" s="11" t="s">
        <v>5</v>
      </c>
      <c r="O6" s="23" t="s">
        <v>36</v>
      </c>
      <c r="P6" s="23">
        <v>7</v>
      </c>
      <c r="Q6" s="23">
        <v>8</v>
      </c>
      <c r="R6" s="23">
        <v>8</v>
      </c>
      <c r="S6" s="11" t="s">
        <v>5</v>
      </c>
      <c r="T6" s="11"/>
      <c r="U6" s="39"/>
      <c r="V6" s="39"/>
      <c r="W6" s="39"/>
      <c r="X6" s="40"/>
    </row>
    <row r="7" spans="1:24" ht="21" x14ac:dyDescent="0.3">
      <c r="A7" s="2">
        <v>4</v>
      </c>
      <c r="B7" s="14" t="s">
        <v>21</v>
      </c>
      <c r="C7" s="16" t="s">
        <v>13</v>
      </c>
      <c r="D7" s="32">
        <v>429</v>
      </c>
      <c r="E7" s="11" t="s">
        <v>5</v>
      </c>
      <c r="F7" s="4">
        <v>8</v>
      </c>
      <c r="G7" s="4">
        <v>7</v>
      </c>
      <c r="H7" s="4">
        <v>8</v>
      </c>
      <c r="I7" s="20" t="s">
        <v>24</v>
      </c>
      <c r="J7" s="4">
        <v>6</v>
      </c>
      <c r="K7" s="4">
        <v>11</v>
      </c>
      <c r="L7" s="4">
        <v>9</v>
      </c>
      <c r="M7" s="23" t="s">
        <v>5</v>
      </c>
      <c r="N7" s="11" t="s">
        <v>5</v>
      </c>
      <c r="O7" s="23" t="s">
        <v>36</v>
      </c>
      <c r="P7" s="23">
        <v>6</v>
      </c>
      <c r="Q7" s="23">
        <v>7</v>
      </c>
      <c r="R7" s="23">
        <v>6</v>
      </c>
      <c r="S7" s="23">
        <v>3</v>
      </c>
      <c r="T7" s="23"/>
      <c r="U7" s="39"/>
      <c r="V7" s="39"/>
      <c r="W7" s="39"/>
      <c r="X7" s="40"/>
    </row>
    <row r="8" spans="1:24" ht="21" x14ac:dyDescent="0.3">
      <c r="A8" s="2">
        <v>5</v>
      </c>
      <c r="B8" s="14" t="s">
        <v>69</v>
      </c>
      <c r="C8" s="16" t="s">
        <v>13</v>
      </c>
      <c r="D8" s="32">
        <v>94</v>
      </c>
      <c r="E8" s="11" t="s">
        <v>5</v>
      </c>
      <c r="F8" s="11" t="s">
        <v>5</v>
      </c>
      <c r="G8" s="11" t="s">
        <v>5</v>
      </c>
      <c r="H8" s="11" t="s">
        <v>5</v>
      </c>
      <c r="I8" s="57"/>
      <c r="J8" s="11" t="s">
        <v>5</v>
      </c>
      <c r="K8" s="11" t="s">
        <v>5</v>
      </c>
      <c r="L8" s="11" t="s">
        <v>5</v>
      </c>
      <c r="M8" s="11" t="s">
        <v>5</v>
      </c>
      <c r="N8" s="11" t="s">
        <v>5</v>
      </c>
      <c r="O8" s="23">
        <v>4</v>
      </c>
      <c r="P8" s="11" t="s">
        <v>5</v>
      </c>
      <c r="Q8" s="23">
        <v>12</v>
      </c>
      <c r="R8" s="23">
        <v>11</v>
      </c>
      <c r="S8" s="23" t="s">
        <v>36</v>
      </c>
      <c r="T8" s="23"/>
      <c r="U8" s="39"/>
      <c r="V8" s="39"/>
      <c r="W8" s="39"/>
      <c r="X8" s="40"/>
    </row>
    <row r="9" spans="1:24" ht="21" x14ac:dyDescent="0.3">
      <c r="A9" s="2">
        <v>6</v>
      </c>
      <c r="B9" s="13" t="s">
        <v>3</v>
      </c>
      <c r="C9" s="16" t="s">
        <v>4</v>
      </c>
      <c r="D9" s="31">
        <v>31</v>
      </c>
      <c r="E9" s="11">
        <v>6</v>
      </c>
      <c r="F9" s="4">
        <v>7</v>
      </c>
      <c r="G9" s="4">
        <v>8</v>
      </c>
      <c r="H9" s="4">
        <v>5</v>
      </c>
      <c r="I9" s="20" t="s">
        <v>25</v>
      </c>
      <c r="J9" s="4">
        <v>8</v>
      </c>
      <c r="K9" s="4">
        <v>6</v>
      </c>
      <c r="L9" s="4">
        <v>7</v>
      </c>
      <c r="M9" s="23">
        <v>6</v>
      </c>
      <c r="N9" s="4">
        <v>5</v>
      </c>
      <c r="O9" s="23">
        <v>7</v>
      </c>
      <c r="P9" s="23">
        <v>9</v>
      </c>
      <c r="Q9" s="23">
        <v>9</v>
      </c>
      <c r="R9" s="23">
        <v>10</v>
      </c>
      <c r="S9" s="23" t="s">
        <v>39</v>
      </c>
      <c r="T9" s="23"/>
      <c r="U9" s="39"/>
      <c r="V9" s="39"/>
      <c r="W9" s="39"/>
      <c r="X9" s="40"/>
    </row>
    <row r="10" spans="1:24" ht="21" x14ac:dyDescent="0.3">
      <c r="A10" s="2">
        <v>7</v>
      </c>
      <c r="B10" s="13" t="s">
        <v>32</v>
      </c>
      <c r="C10" s="16" t="s">
        <v>31</v>
      </c>
      <c r="D10" s="31">
        <v>121</v>
      </c>
      <c r="E10" s="55" t="s">
        <v>5</v>
      </c>
      <c r="F10" s="56" t="s">
        <v>5</v>
      </c>
      <c r="G10" s="56" t="s">
        <v>5</v>
      </c>
      <c r="H10" s="56" t="s">
        <v>5</v>
      </c>
      <c r="I10" s="57"/>
      <c r="J10" s="4" t="s">
        <v>5</v>
      </c>
      <c r="K10" s="4">
        <v>12</v>
      </c>
      <c r="L10" s="4" t="s">
        <v>5</v>
      </c>
      <c r="M10" s="23">
        <v>11</v>
      </c>
      <c r="N10" s="11" t="s">
        <v>5</v>
      </c>
      <c r="O10" s="48" t="s">
        <v>5</v>
      </c>
      <c r="P10" s="23" t="s">
        <v>5</v>
      </c>
      <c r="Q10" s="23" t="s">
        <v>5</v>
      </c>
      <c r="R10" s="11" t="s">
        <v>5</v>
      </c>
      <c r="S10" s="11" t="s">
        <v>5</v>
      </c>
      <c r="T10" s="11"/>
      <c r="U10" s="39"/>
      <c r="V10" s="39"/>
      <c r="W10" s="39"/>
      <c r="X10" s="40"/>
    </row>
    <row r="11" spans="1:24" ht="21" x14ac:dyDescent="0.3">
      <c r="A11" s="2">
        <v>8</v>
      </c>
      <c r="B11" s="13" t="s">
        <v>15</v>
      </c>
      <c r="C11" s="16" t="s">
        <v>16</v>
      </c>
      <c r="D11" s="31">
        <v>41</v>
      </c>
      <c r="E11" s="11">
        <v>2</v>
      </c>
      <c r="F11" s="4">
        <v>3</v>
      </c>
      <c r="G11" s="4">
        <v>5</v>
      </c>
      <c r="H11" s="4">
        <v>5</v>
      </c>
      <c r="I11" s="20" t="s">
        <v>26</v>
      </c>
      <c r="J11" s="4">
        <v>7</v>
      </c>
      <c r="K11" s="4">
        <v>8</v>
      </c>
      <c r="L11" s="4">
        <v>3</v>
      </c>
      <c r="M11" s="23">
        <v>3</v>
      </c>
      <c r="N11" s="11">
        <v>3</v>
      </c>
      <c r="O11" s="48">
        <v>5</v>
      </c>
      <c r="P11" s="23">
        <v>5</v>
      </c>
      <c r="Q11" s="23">
        <v>2</v>
      </c>
      <c r="R11" s="23">
        <v>4</v>
      </c>
      <c r="S11" s="23">
        <v>2</v>
      </c>
      <c r="T11" s="23"/>
      <c r="U11" s="39"/>
      <c r="V11" s="39"/>
      <c r="W11" s="39"/>
      <c r="X11" s="40"/>
    </row>
    <row r="12" spans="1:24" ht="21" x14ac:dyDescent="0.3">
      <c r="A12" s="2">
        <v>9</v>
      </c>
      <c r="B12" s="13" t="s">
        <v>33</v>
      </c>
      <c r="C12" s="16" t="s">
        <v>34</v>
      </c>
      <c r="D12" s="31">
        <v>1</v>
      </c>
      <c r="E12" s="11" t="s">
        <v>5</v>
      </c>
      <c r="F12" s="4" t="s">
        <v>5</v>
      </c>
      <c r="G12" s="4" t="s">
        <v>5</v>
      </c>
      <c r="H12" s="4" t="s">
        <v>5</v>
      </c>
      <c r="I12" s="57"/>
      <c r="J12" s="4">
        <v>11</v>
      </c>
      <c r="K12" s="4">
        <v>9</v>
      </c>
      <c r="L12" s="4">
        <v>8</v>
      </c>
      <c r="M12" s="23">
        <v>7</v>
      </c>
      <c r="N12" s="11" t="s">
        <v>5</v>
      </c>
      <c r="O12" s="4" t="s">
        <v>5</v>
      </c>
      <c r="P12" s="48">
        <v>8</v>
      </c>
      <c r="Q12" s="23">
        <v>10</v>
      </c>
      <c r="R12" s="23">
        <v>7</v>
      </c>
      <c r="S12" s="23">
        <v>5</v>
      </c>
      <c r="T12" s="23"/>
      <c r="U12" s="39"/>
      <c r="V12" s="39"/>
      <c r="W12" s="39"/>
      <c r="X12" s="40"/>
    </row>
    <row r="13" spans="1:24" ht="21" x14ac:dyDescent="0.3">
      <c r="A13" s="2">
        <v>10</v>
      </c>
      <c r="B13" s="13" t="s">
        <v>22</v>
      </c>
      <c r="C13" s="16" t="s">
        <v>16</v>
      </c>
      <c r="D13" s="31">
        <v>86</v>
      </c>
      <c r="E13" s="11" t="s">
        <v>5</v>
      </c>
      <c r="F13" s="4">
        <v>9</v>
      </c>
      <c r="G13" s="4">
        <v>9</v>
      </c>
      <c r="H13" s="4" t="s">
        <v>5</v>
      </c>
      <c r="I13" s="20" t="s">
        <v>27</v>
      </c>
      <c r="J13" s="4">
        <v>10</v>
      </c>
      <c r="K13" s="4" t="s">
        <v>5</v>
      </c>
      <c r="L13" s="4">
        <v>10</v>
      </c>
      <c r="M13" s="23">
        <v>10</v>
      </c>
      <c r="N13" s="11" t="s">
        <v>5</v>
      </c>
      <c r="O13" s="48">
        <v>6</v>
      </c>
      <c r="P13" s="11" t="s">
        <v>5</v>
      </c>
      <c r="Q13" s="48">
        <v>11</v>
      </c>
      <c r="R13" s="23">
        <v>9</v>
      </c>
      <c r="S13" s="23" t="s">
        <v>39</v>
      </c>
      <c r="T13" s="23"/>
      <c r="U13" s="39"/>
      <c r="V13" s="39"/>
      <c r="W13" s="39"/>
      <c r="X13" s="40"/>
    </row>
    <row r="14" spans="1:24" ht="21" x14ac:dyDescent="0.3">
      <c r="A14" s="2">
        <v>11</v>
      </c>
      <c r="B14" s="13" t="s">
        <v>6</v>
      </c>
      <c r="C14" s="16" t="s">
        <v>7</v>
      </c>
      <c r="D14" s="31">
        <v>16</v>
      </c>
      <c r="E14" s="11">
        <v>3</v>
      </c>
      <c r="F14" s="4">
        <v>6</v>
      </c>
      <c r="G14" s="4">
        <v>6</v>
      </c>
      <c r="H14" s="4">
        <v>4</v>
      </c>
      <c r="I14" s="57"/>
      <c r="J14" s="4">
        <v>9</v>
      </c>
      <c r="K14" s="18">
        <v>3</v>
      </c>
      <c r="L14" s="18" t="s">
        <v>5</v>
      </c>
      <c r="M14" s="24" t="s">
        <v>5</v>
      </c>
      <c r="N14" s="4" t="s">
        <v>5</v>
      </c>
      <c r="O14" s="4" t="s">
        <v>5</v>
      </c>
      <c r="P14" s="11" t="s">
        <v>5</v>
      </c>
      <c r="Q14" s="4" t="s">
        <v>5</v>
      </c>
      <c r="R14" s="11" t="s">
        <v>5</v>
      </c>
      <c r="S14" s="11" t="s">
        <v>5</v>
      </c>
      <c r="T14" s="11"/>
      <c r="U14" s="39"/>
      <c r="V14" s="39"/>
      <c r="W14" s="39"/>
      <c r="X14" s="40"/>
    </row>
    <row r="15" spans="1:24" ht="21" x14ac:dyDescent="0.3">
      <c r="A15" s="2">
        <v>12</v>
      </c>
      <c r="B15" s="13" t="s">
        <v>8</v>
      </c>
      <c r="C15" s="16" t="s">
        <v>9</v>
      </c>
      <c r="D15" s="31">
        <v>16</v>
      </c>
      <c r="E15" s="11" t="s">
        <v>5</v>
      </c>
      <c r="F15" s="4">
        <v>2</v>
      </c>
      <c r="G15" s="4">
        <v>2</v>
      </c>
      <c r="H15" s="4">
        <v>7</v>
      </c>
      <c r="I15" s="20" t="s">
        <v>28</v>
      </c>
      <c r="J15" s="4">
        <v>5</v>
      </c>
      <c r="K15" s="18">
        <v>2</v>
      </c>
      <c r="L15" s="18">
        <v>2</v>
      </c>
      <c r="M15" s="24">
        <v>4</v>
      </c>
      <c r="N15" s="18">
        <v>2</v>
      </c>
      <c r="O15" s="24">
        <v>2</v>
      </c>
      <c r="P15" s="18" t="s">
        <v>5</v>
      </c>
      <c r="Q15" s="24">
        <v>1</v>
      </c>
      <c r="R15" s="24">
        <v>2</v>
      </c>
      <c r="S15" s="11" t="s">
        <v>5</v>
      </c>
      <c r="T15" s="28"/>
      <c r="U15" s="41"/>
      <c r="V15" s="41"/>
      <c r="W15" s="41"/>
      <c r="X15" s="42"/>
    </row>
    <row r="16" spans="1:24" ht="21" x14ac:dyDescent="0.3">
      <c r="A16" s="2">
        <v>13</v>
      </c>
      <c r="B16" s="13" t="s">
        <v>10</v>
      </c>
      <c r="C16" s="16" t="s">
        <v>11</v>
      </c>
      <c r="D16" s="31">
        <v>47</v>
      </c>
      <c r="E16" s="28">
        <v>1</v>
      </c>
      <c r="F16" s="18">
        <v>1</v>
      </c>
      <c r="G16" s="18">
        <v>1</v>
      </c>
      <c r="H16" s="18">
        <v>1</v>
      </c>
      <c r="I16" s="29"/>
      <c r="J16" s="18">
        <v>4</v>
      </c>
      <c r="K16" s="18">
        <v>1</v>
      </c>
      <c r="L16" s="18">
        <v>1</v>
      </c>
      <c r="M16" s="24">
        <v>2</v>
      </c>
      <c r="N16" s="18">
        <v>4</v>
      </c>
      <c r="O16" s="48">
        <v>3</v>
      </c>
      <c r="P16" s="24">
        <v>1</v>
      </c>
      <c r="Q16" s="24">
        <v>6</v>
      </c>
      <c r="R16" s="24">
        <v>1</v>
      </c>
      <c r="S16" s="23" t="s">
        <v>39</v>
      </c>
      <c r="T16" s="24"/>
      <c r="U16" s="41"/>
      <c r="V16" s="41"/>
      <c r="W16" s="41"/>
      <c r="X16" s="42"/>
    </row>
    <row r="17" spans="1:24" ht="21.75" thickBot="1" x14ac:dyDescent="0.35">
      <c r="A17" s="2">
        <v>14</v>
      </c>
      <c r="B17" s="26" t="s">
        <v>29</v>
      </c>
      <c r="C17" s="17" t="s">
        <v>30</v>
      </c>
      <c r="D17" s="33">
        <v>54</v>
      </c>
      <c r="E17" s="6" t="s">
        <v>5</v>
      </c>
      <c r="F17" s="6" t="s">
        <v>5</v>
      </c>
      <c r="G17" s="6" t="s">
        <v>5</v>
      </c>
      <c r="H17" s="6" t="s">
        <v>5</v>
      </c>
      <c r="I17" s="34"/>
      <c r="J17" s="6" t="s">
        <v>5</v>
      </c>
      <c r="K17" s="6">
        <v>7</v>
      </c>
      <c r="L17" s="6">
        <v>6</v>
      </c>
      <c r="M17" s="25">
        <v>5</v>
      </c>
      <c r="N17" s="6">
        <v>1</v>
      </c>
      <c r="O17" s="6" t="s">
        <v>5</v>
      </c>
      <c r="P17" s="25">
        <v>2</v>
      </c>
      <c r="Q17" s="25">
        <v>5</v>
      </c>
      <c r="R17" s="25">
        <v>5</v>
      </c>
      <c r="S17" s="25">
        <v>4</v>
      </c>
      <c r="T17" s="25"/>
      <c r="U17" s="43"/>
      <c r="V17" s="43"/>
      <c r="W17" s="43"/>
      <c r="X17" s="44"/>
    </row>
    <row r="19" spans="1:24" x14ac:dyDescent="0.2">
      <c r="O19">
        <f>COUNT(O4:O17)+COUNTIF(O4:O17,"DNF")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3:AC35"/>
  <sheetViews>
    <sheetView workbookViewId="0" xr3:uid="{842E5F09-E766-5B8D-85AF-A39847EA96FD}">
      <selection activeCell="E24" sqref="E24"/>
    </sheetView>
  </sheetViews>
  <sheetFormatPr defaultRowHeight="15" x14ac:dyDescent="0.2"/>
  <cols>
    <col min="1" max="1" width="4.4375" bestFit="1" customWidth="1"/>
    <col min="2" max="2" width="15.87109375" bestFit="1" customWidth="1"/>
    <col min="3" max="3" width="12.9140625" bestFit="1" customWidth="1"/>
    <col min="4" max="4" width="6.1875" bestFit="1" customWidth="1"/>
    <col min="5" max="17" width="6.72265625" customWidth="1"/>
    <col min="18" max="18" width="5.6484375" bestFit="1" customWidth="1"/>
    <col min="19" max="19" width="8.609375" bestFit="1" customWidth="1"/>
    <col min="20" max="24" width="6.72265625" customWidth="1"/>
  </cols>
  <sheetData>
    <row r="3" spans="1:29" ht="15.75" thickBot="1" x14ac:dyDescent="0.25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9" ht="16.5" customHeight="1" thickBot="1" x14ac:dyDescent="0.25">
      <c r="B4" s="8" t="s">
        <v>0</v>
      </c>
      <c r="C4" s="9" t="s">
        <v>1</v>
      </c>
      <c r="D4" s="9" t="s">
        <v>2</v>
      </c>
      <c r="E4" s="68">
        <v>42494</v>
      </c>
      <c r="F4" s="68">
        <v>42501</v>
      </c>
      <c r="G4" s="68">
        <v>42508</v>
      </c>
      <c r="H4" s="68">
        <v>42515</v>
      </c>
      <c r="I4" s="68">
        <v>42522</v>
      </c>
      <c r="J4" s="68">
        <v>42529</v>
      </c>
      <c r="K4" s="68">
        <v>42536</v>
      </c>
      <c r="L4" s="68">
        <v>42543</v>
      </c>
      <c r="M4" s="68">
        <v>42550</v>
      </c>
      <c r="N4" s="68">
        <v>42585</v>
      </c>
      <c r="O4" s="68">
        <v>42592</v>
      </c>
      <c r="P4" s="68">
        <v>42599</v>
      </c>
      <c r="Q4" s="68">
        <v>42606</v>
      </c>
      <c r="R4" s="68">
        <v>42613</v>
      </c>
      <c r="S4" s="68">
        <v>42620</v>
      </c>
      <c r="T4" s="68">
        <v>42623</v>
      </c>
      <c r="U4" s="68">
        <v>42627</v>
      </c>
      <c r="V4" s="69">
        <v>42634</v>
      </c>
      <c r="W4" s="69">
        <v>42641</v>
      </c>
      <c r="X4" s="69">
        <v>42644</v>
      </c>
      <c r="Y4" s="53" t="s">
        <v>17</v>
      </c>
      <c r="Z4" s="51" t="s">
        <v>18</v>
      </c>
    </row>
    <row r="5" spans="1:29" s="46" customFormat="1" ht="16.5" customHeight="1" x14ac:dyDescent="0.3">
      <c r="A5" s="1">
        <v>1</v>
      </c>
      <c r="B5" s="12" t="s">
        <v>10</v>
      </c>
      <c r="C5" s="45" t="s">
        <v>11</v>
      </c>
      <c r="D5" s="59">
        <v>47</v>
      </c>
      <c r="E5" s="58">
        <f>IF('Ark2'!E16="DNF",'Ark2'!$O$19+1,IF('Ark2'!E16="DNS",15,'Ark2'!E16))</f>
        <v>1</v>
      </c>
      <c r="F5" s="58">
        <f>IF('Ark2'!F16="DNF",'Ark2'!$O$19+1,IF('Ark2'!F16="DNS",15,'Ark2'!F16))</f>
        <v>1</v>
      </c>
      <c r="G5" s="58">
        <f>IF('Ark2'!G16="DNF",'Ark2'!$O$19+1,IF('Ark2'!G16="DNS",15,'Ark2'!G16))</f>
        <v>1</v>
      </c>
      <c r="H5" s="58">
        <f>IF('Ark2'!H16="DNF",'Ark2'!$O$19+1,IF('Ark2'!H16="DNS",15,'Ark2'!H16))</f>
        <v>1</v>
      </c>
      <c r="I5" s="58"/>
      <c r="J5" s="58">
        <f>IF('Ark2'!J16="DNF",'Ark2'!$O$19+1,IF('Ark2'!J16="DNS",15,'Ark2'!J16))</f>
        <v>4</v>
      </c>
      <c r="K5" s="58">
        <f>IF('Ark2'!K16="DNF",'Ark2'!$O$19+1,IF('Ark2'!K16="DNS",15,'Ark2'!K16))</f>
        <v>1</v>
      </c>
      <c r="L5" s="58">
        <f>IF('Ark2'!L16="DNF",'Ark2'!$O$19+1,IF('Ark2'!L16="DNS",15,'Ark2'!L16))</f>
        <v>1</v>
      </c>
      <c r="M5" s="58">
        <f>IF('Ark2'!M16="DNF",'Ark2'!$O$19+1,IF('Ark2'!M16="DNS",15,'Ark2'!M16))</f>
        <v>2</v>
      </c>
      <c r="N5" s="58">
        <f>IF('Ark2'!N16="DNF",'Ark2'!$O$19+1,IF('Ark2'!N16="DNS",15,'Ark2'!N16))</f>
        <v>4</v>
      </c>
      <c r="O5" s="58">
        <f>IF('Ark2'!O16="DNF",'Ark2'!$O$19+1,IF('Ark2'!O16="DNS",15,'Ark2'!O16))</f>
        <v>3</v>
      </c>
      <c r="P5" s="58">
        <f>IF('Ark2'!P16="DNF",'Ark2'!$O$19+1,IF('Ark2'!P16="DNS",15,'Ark2'!P16))</f>
        <v>1</v>
      </c>
      <c r="Q5" s="58">
        <f>IF('Ark2'!Q16="DNF",'Ark2'!$O$19+1,IF('Ark2'!Q16="DNS",15,'Ark2'!Q16))</f>
        <v>6</v>
      </c>
      <c r="R5" s="58">
        <f>IF('Ark2'!R16="DNF",'Ark2'!$O$19+1,IF('Ark2'!R16="DNS",15,'Ark2'!R16))</f>
        <v>1</v>
      </c>
      <c r="S5" s="58" t="str">
        <f>IF('Ark2'!S16="DNF",'Ark2'!$O$19+1,IF('Ark2'!S16="DNS",15,'Ark2'!S16))</f>
        <v>DSQ</v>
      </c>
      <c r="T5" s="58">
        <f>IF('Ark2'!U16="DNF",'Ark2'!$O$19+1,IF('Ark2'!U16="DNS",15,'Ark2'!U16))</f>
        <v>0</v>
      </c>
      <c r="U5" s="58">
        <f>IF('Ark2'!V16="DNF",'Ark2'!$O$19+1,IF('Ark2'!V16="DNS",15,'Ark2'!V16))</f>
        <v>0</v>
      </c>
      <c r="V5" s="58">
        <f>IF('Ark2'!V16="DNF",'Ark2'!$O$19+1,IF('Ark2'!V16="DNS",15,'Ark2'!V16))</f>
        <v>0</v>
      </c>
      <c r="W5" s="58">
        <f>IF('Ark2'!W16="DNF",'Ark2'!$O$19+1,IF('Ark2'!W16="DNS",15,'Ark2'!W16))</f>
        <v>0</v>
      </c>
      <c r="X5" s="58">
        <f>IF('Ark2'!X16="DNF",'Ark2'!$O$19+1,IF('Ark2'!X16="DNS",15,'Ark2'!X16))</f>
        <v>0</v>
      </c>
      <c r="Y5" s="65">
        <f t="shared" ref="Y5:Y18" si="0">SUM(E5:X5)</f>
        <v>27</v>
      </c>
      <c r="Z5" s="52">
        <f t="shared" ref="Z5:Z18" si="1">IF((2&gt;1),(RANK(Y5,Y$5:Y$18,Y$5:Y$18)+1)-1,"DNS")</f>
        <v>1</v>
      </c>
      <c r="AB5" s="46" t="s">
        <v>10</v>
      </c>
      <c r="AC5" s="46">
        <v>27</v>
      </c>
    </row>
    <row r="6" spans="1:29" s="46" customFormat="1" ht="16.5" customHeight="1" x14ac:dyDescent="0.3">
      <c r="A6" s="2">
        <v>2</v>
      </c>
      <c r="B6" s="13" t="s">
        <v>15</v>
      </c>
      <c r="C6" s="47" t="s">
        <v>16</v>
      </c>
      <c r="D6" s="60">
        <v>41</v>
      </c>
      <c r="E6" s="58">
        <f>IF('Ark2'!E11="DNF",'Ark2'!$O$19+1,IF('Ark2'!E11="DNS",15,'Ark2'!E11))</f>
        <v>2</v>
      </c>
      <c r="F6" s="58">
        <f>IF('Ark2'!F11="DNF",'Ark2'!$O$19+1,IF('Ark2'!F11="DNS",15,'Ark2'!F11))</f>
        <v>3</v>
      </c>
      <c r="G6" s="58">
        <f>IF('Ark2'!G11="DNF",'Ark2'!$O$19+1,IF('Ark2'!G11="DNS",15,'Ark2'!G11))</f>
        <v>5</v>
      </c>
      <c r="H6" s="58">
        <f>IF('Ark2'!H11="DNF",'Ark2'!$O$19+1,IF('Ark2'!H11="DNS",15,'Ark2'!H11))</f>
        <v>5</v>
      </c>
      <c r="I6" s="58"/>
      <c r="J6" s="58">
        <f>IF('Ark2'!J11="DNF",'Ark2'!$O$19+1,IF('Ark2'!J11="DNS",15,'Ark2'!J11))</f>
        <v>7</v>
      </c>
      <c r="K6" s="58">
        <f>IF('Ark2'!K11="DNF",'Ark2'!$O$19+1,IF('Ark2'!K11="DNS",15,'Ark2'!K11))</f>
        <v>8</v>
      </c>
      <c r="L6" s="58">
        <f>IF('Ark2'!L11="DNF",'Ark2'!$O$19+1,IF('Ark2'!L11="DNS",15,'Ark2'!L11))</f>
        <v>3</v>
      </c>
      <c r="M6" s="58">
        <f>IF('Ark2'!M11="DNF",'Ark2'!$O$19+1,IF('Ark2'!M11="DNS",15,'Ark2'!M11))</f>
        <v>3</v>
      </c>
      <c r="N6" s="58">
        <f>IF('Ark2'!N11="DNF",'Ark2'!$O$19+1,IF('Ark2'!N11="DNS",15,'Ark2'!N11))</f>
        <v>3</v>
      </c>
      <c r="O6" s="58">
        <f>IF('Ark2'!O11="DNF",'Ark2'!$O$19+1,IF('Ark2'!O11="DNS",15,'Ark2'!O11))</f>
        <v>5</v>
      </c>
      <c r="P6" s="58">
        <f>IF('Ark2'!P11="DNF",'Ark2'!$O$19+1,IF('Ark2'!P11="DNS",15,'Ark2'!P11))</f>
        <v>5</v>
      </c>
      <c r="Q6" s="58">
        <f>IF('Ark2'!Q11="DNF",'Ark2'!$O$19+1,IF('Ark2'!Q11="DNS",15,'Ark2'!Q11))</f>
        <v>2</v>
      </c>
      <c r="R6" s="58">
        <f>IF('Ark2'!R11="DNF",'Ark2'!$O$19+1,IF('Ark2'!R11="DNS",15,'Ark2'!R11))</f>
        <v>4</v>
      </c>
      <c r="S6" s="58">
        <f>IF('Ark2'!S11="DNF",'Ark2'!$O$19+1,IF('Ark2'!S11="DNS",15,'Ark2'!S11))</f>
        <v>2</v>
      </c>
      <c r="T6" s="58">
        <f>IF('Ark2'!U11="DNF",'Ark2'!$O$19+1,IF('Ark2'!U11="DNS",15,'Ark2'!U11))</f>
        <v>0</v>
      </c>
      <c r="U6" s="58">
        <f>IF('Ark2'!V11="DNF",'Ark2'!$O$19+1,IF('Ark2'!V11="DNS",15,'Ark2'!V11))</f>
        <v>0</v>
      </c>
      <c r="V6" s="58">
        <f>IF('Ark2'!V11="DNF",'Ark2'!$O$19+1,IF('Ark2'!V11="DNS",15,'Ark2'!V11))</f>
        <v>0</v>
      </c>
      <c r="W6" s="58">
        <f>IF('Ark2'!W11="DNF",'Ark2'!$O$19+1,IF('Ark2'!W11="DNS",15,'Ark2'!W11))</f>
        <v>0</v>
      </c>
      <c r="X6" s="58">
        <f>IF('Ark2'!X11="DNF",'Ark2'!$O$19+1,IF('Ark2'!X11="DNS",15,'Ark2'!X11))</f>
        <v>0</v>
      </c>
      <c r="Y6" s="66">
        <f t="shared" si="0"/>
        <v>57</v>
      </c>
      <c r="Z6" s="52">
        <f t="shared" si="1"/>
        <v>2</v>
      </c>
      <c r="AB6" s="46" t="s">
        <v>8</v>
      </c>
      <c r="AC6" s="46">
        <v>61</v>
      </c>
    </row>
    <row r="7" spans="1:29" s="46" customFormat="1" ht="16.5" customHeight="1" x14ac:dyDescent="0.3">
      <c r="A7" s="2">
        <v>3</v>
      </c>
      <c r="B7" s="13" t="s">
        <v>8</v>
      </c>
      <c r="C7" s="47" t="s">
        <v>9</v>
      </c>
      <c r="D7" s="60">
        <v>16</v>
      </c>
      <c r="E7" s="58">
        <f>IF('Ark2'!E15="DNF",'Ark2'!$O$19+1,IF('Ark2'!E15="DNS",15,'Ark2'!E15))</f>
        <v>15</v>
      </c>
      <c r="F7" s="58">
        <f>IF('Ark2'!F15="DNF",'Ark2'!$O$19+1,IF('Ark2'!F15="DNS",15,'Ark2'!F15))</f>
        <v>2</v>
      </c>
      <c r="G7" s="58">
        <f>IF('Ark2'!G15="DNF",'Ark2'!$O$19+1,IF('Ark2'!G15="DNS",15,'Ark2'!G15))</f>
        <v>2</v>
      </c>
      <c r="H7" s="58">
        <f>IF('Ark2'!H15="DNF",'Ark2'!$O$19+1,IF('Ark2'!H15="DNS",15,'Ark2'!H15))</f>
        <v>7</v>
      </c>
      <c r="I7" s="58"/>
      <c r="J7" s="58">
        <f>IF('Ark2'!J15="DNF",'Ark2'!$O$19+1,IF('Ark2'!J15="DNS",15,'Ark2'!J15))</f>
        <v>5</v>
      </c>
      <c r="K7" s="58">
        <f>IF('Ark2'!K15="DNF",'Ark2'!$O$19+1,IF('Ark2'!K15="DNS",15,'Ark2'!K15))</f>
        <v>2</v>
      </c>
      <c r="L7" s="58">
        <f>IF('Ark2'!L15="DNF",'Ark2'!$O$19+1,IF('Ark2'!L15="DNS",15,'Ark2'!L15))</f>
        <v>2</v>
      </c>
      <c r="M7" s="58">
        <f>IF('Ark2'!M15="DNF",'Ark2'!$O$19+1,IF('Ark2'!M15="DNS",15,'Ark2'!M15))</f>
        <v>4</v>
      </c>
      <c r="N7" s="58">
        <f>IF('Ark2'!N15="DNF",'Ark2'!$O$19+1,IF('Ark2'!N15="DNS",15,'Ark2'!N15))</f>
        <v>2</v>
      </c>
      <c r="O7" s="58">
        <f>IF('Ark2'!O15="DNF",'Ark2'!$O$19+1,IF('Ark2'!O15="DNS",15,'Ark2'!O15))</f>
        <v>2</v>
      </c>
      <c r="P7" s="58">
        <f>IF('Ark2'!P15="DNF",'Ark2'!$O$19+1,IF('Ark2'!P15="DNS",15,'Ark2'!P15))</f>
        <v>15</v>
      </c>
      <c r="Q7" s="58">
        <f>IF('Ark2'!Q15="DNF",'Ark2'!$O$19+1,IF('Ark2'!Q15="DNS",15,'Ark2'!Q15))</f>
        <v>1</v>
      </c>
      <c r="R7" s="58">
        <f>IF('Ark2'!R15="DNF",'Ark2'!$O$19+1,IF('Ark2'!R15="DNS",15,'Ark2'!R15))</f>
        <v>2</v>
      </c>
      <c r="S7" s="58">
        <f>IF('Ark2'!S15="DNF",'Ark2'!$O$19+1,IF('Ark2'!S15="DNS",15,'Ark2'!S15))</f>
        <v>15</v>
      </c>
      <c r="T7" s="58">
        <f>IF('Ark2'!U15="DNF",'Ark2'!$O$19+1,IF('Ark2'!U15="DNS",15,'Ark2'!U15))</f>
        <v>0</v>
      </c>
      <c r="U7" s="58">
        <f>IF('Ark2'!V15="DNF",'Ark2'!$O$19+1,IF('Ark2'!V15="DNS",15,'Ark2'!V15))</f>
        <v>0</v>
      </c>
      <c r="V7" s="58">
        <f>IF('Ark2'!V15="DNF",'Ark2'!$O$19+1,IF('Ark2'!V15="DNS",15,'Ark2'!V15))</f>
        <v>0</v>
      </c>
      <c r="W7" s="58">
        <f>IF('Ark2'!W15="DNF",'Ark2'!$O$19+1,IF('Ark2'!W15="DNS",15,'Ark2'!W15))</f>
        <v>0</v>
      </c>
      <c r="X7" s="58">
        <f>IF('Ark2'!X15="DNF",'Ark2'!$O$19+1,IF('Ark2'!X15="DNS",15,'Ark2'!X15))</f>
        <v>0</v>
      </c>
      <c r="Y7" s="66">
        <f t="shared" si="0"/>
        <v>76</v>
      </c>
      <c r="Z7" s="52">
        <f t="shared" si="1"/>
        <v>3</v>
      </c>
      <c r="AB7" s="46" t="s">
        <v>15</v>
      </c>
      <c r="AC7" s="46">
        <v>55</v>
      </c>
    </row>
    <row r="8" spans="1:29" s="46" customFormat="1" ht="16.5" customHeight="1" x14ac:dyDescent="0.3">
      <c r="A8" s="2">
        <v>4</v>
      </c>
      <c r="B8" s="13" t="s">
        <v>12</v>
      </c>
      <c r="C8" s="47" t="s">
        <v>13</v>
      </c>
      <c r="D8" s="60">
        <v>94</v>
      </c>
      <c r="E8" s="58">
        <f>IF('Ark2'!E5="DNF",'Ark2'!$O$19+1,IF('Ark2'!E5="DNS",15,'Ark2'!E5))</f>
        <v>5</v>
      </c>
      <c r="F8" s="58">
        <f>IF('Ark2'!F5="DNF",'Ark2'!$O$19+1,IF('Ark2'!F5="DNS",15,'Ark2'!F5))</f>
        <v>4</v>
      </c>
      <c r="G8" s="58">
        <f>IF('Ark2'!G5="DNF",'Ark2'!$O$19+1,IF('Ark2'!G5="DNS",15,'Ark2'!G5))</f>
        <v>4</v>
      </c>
      <c r="H8" s="58">
        <f>IF('Ark2'!H5="DNF",'Ark2'!$O$19+1,IF('Ark2'!H5="DNS",15,'Ark2'!H5))</f>
        <v>2</v>
      </c>
      <c r="I8" s="58"/>
      <c r="J8" s="58">
        <f>IF('Ark2'!J5="DNF",'Ark2'!$O$19+1,IF('Ark2'!J5="DNS",15,'Ark2'!J5))</f>
        <v>2</v>
      </c>
      <c r="K8" s="58">
        <f>IF('Ark2'!K5="DNF",'Ark2'!$O$19+1,IF('Ark2'!K5="DNS",15,'Ark2'!K5))</f>
        <v>5</v>
      </c>
      <c r="L8" s="58">
        <f>IF('Ark2'!L5="DNF",'Ark2'!$O$19+1,IF('Ark2'!L5="DNS",15,'Ark2'!L5))</f>
        <v>5</v>
      </c>
      <c r="M8" s="58">
        <f>IF('Ark2'!M5="DNF",'Ark2'!$O$19+1,IF('Ark2'!M5="DNS",15,'Ark2'!M5))</f>
        <v>8</v>
      </c>
      <c r="N8" s="58">
        <f>IF('Ark2'!N5="DNF",'Ark2'!$O$19+1,IF('Ark2'!N5="DNS",15,'Ark2'!N5))</f>
        <v>15</v>
      </c>
      <c r="O8" s="58">
        <f>IF('Ark2'!O5="DNF",'Ark2'!$O$19+1,IF('Ark2'!O5="DNS",15,'Ark2'!O5))</f>
        <v>15</v>
      </c>
      <c r="P8" s="58">
        <f>IF('Ark2'!P5="DNF",'Ark2'!$O$19+1,IF('Ark2'!P5="DNS",15,'Ark2'!P5))</f>
        <v>4</v>
      </c>
      <c r="Q8" s="58">
        <f>IF('Ark2'!Q5="DNF",'Ark2'!$O$19+1,IF('Ark2'!Q5="DNS",15,'Ark2'!Q5))</f>
        <v>4</v>
      </c>
      <c r="R8" s="58">
        <f>IF('Ark2'!R5="DNF",'Ark2'!$O$19+1,IF('Ark2'!R5="DNS",15,'Ark2'!R5))</f>
        <v>3</v>
      </c>
      <c r="S8" s="58">
        <f>IF('Ark2'!S5="DNF",'Ark2'!$O$19+1,IF('Ark2'!S5="DNS",15,'Ark2'!S5))</f>
        <v>15</v>
      </c>
      <c r="T8" s="58">
        <f>IF('Ark2'!U5="DNF",'Ark2'!$O$19+1,IF('Ark2'!U5="DNS",15,'Ark2'!U5))</f>
        <v>0</v>
      </c>
      <c r="U8" s="58">
        <f>IF('Ark2'!V5="DNF",'Ark2'!$O$19+1,IF('Ark2'!V5="DNS",15,'Ark2'!V5))</f>
        <v>0</v>
      </c>
      <c r="V8" s="58">
        <f>IF('Ark2'!V5="DNF",'Ark2'!$O$19+1,IF('Ark2'!V5="DNS",15,'Ark2'!V5))</f>
        <v>0</v>
      </c>
      <c r="W8" s="58">
        <f>IF('Ark2'!W5="DNF",'Ark2'!$O$19+1,IF('Ark2'!W5="DNS",15,'Ark2'!W5))</f>
        <v>0</v>
      </c>
      <c r="X8" s="58">
        <f>IF('Ark2'!X5="DNF",'Ark2'!$O$19+1,IF('Ark2'!X5="DNS",15,'Ark2'!X5))</f>
        <v>0</v>
      </c>
      <c r="Y8" s="66">
        <f t="shared" si="0"/>
        <v>91</v>
      </c>
      <c r="Z8" s="52">
        <f t="shared" si="1"/>
        <v>5</v>
      </c>
      <c r="AB8" s="46" t="s">
        <v>12</v>
      </c>
      <c r="AC8" s="46">
        <v>76</v>
      </c>
    </row>
    <row r="9" spans="1:29" s="46" customFormat="1" ht="16.5" customHeight="1" x14ac:dyDescent="0.3">
      <c r="A9" s="2">
        <v>5</v>
      </c>
      <c r="B9" s="13" t="s">
        <v>19</v>
      </c>
      <c r="C9" s="47" t="s">
        <v>20</v>
      </c>
      <c r="D9" s="60">
        <v>657</v>
      </c>
      <c r="E9" s="58">
        <f>IF('Ark2'!E4="DNF",'Ark2'!$O$19+1,IF('Ark2'!E4="DNS",15,'Ark2'!E4))</f>
        <v>15</v>
      </c>
      <c r="F9" s="58">
        <f>IF('Ark2'!F4="DNF",'Ark2'!$O$19+1,IF('Ark2'!F4="DNS",15,'Ark2'!F4))</f>
        <v>15</v>
      </c>
      <c r="G9" s="58">
        <f>IF('Ark2'!G4="DNF",'Ark2'!$O$19+1,IF('Ark2'!G4="DNS",15,'Ark2'!G4))</f>
        <v>3</v>
      </c>
      <c r="H9" s="58">
        <f>IF('Ark2'!H4="DNF",'Ark2'!$O$19+1,IF('Ark2'!H4="DNS",15,'Ark2'!H4))</f>
        <v>3</v>
      </c>
      <c r="I9" s="58"/>
      <c r="J9" s="58">
        <f>IF('Ark2'!J4="DNF",'Ark2'!$O$19+1,IF('Ark2'!J4="DNS",15,'Ark2'!J4))</f>
        <v>1</v>
      </c>
      <c r="K9" s="58">
        <f>IF('Ark2'!K4="DNF",'Ark2'!$O$19+1,IF('Ark2'!K4="DNS",15,'Ark2'!K4))</f>
        <v>4</v>
      </c>
      <c r="L9" s="58">
        <f>IF('Ark2'!L4="DNF",'Ark2'!$O$19+1,IF('Ark2'!L4="DNS",15,'Ark2'!L4))</f>
        <v>4</v>
      </c>
      <c r="M9" s="58">
        <f>IF('Ark2'!M4="DNF",'Ark2'!$O$19+1,IF('Ark2'!M4="DNS",15,'Ark2'!M4))</f>
        <v>1</v>
      </c>
      <c r="N9" s="58">
        <f>IF('Ark2'!N4="DNF",'Ark2'!$O$19+1,IF('Ark2'!N4="DNS",15,'Ark2'!N4))</f>
        <v>15</v>
      </c>
      <c r="O9" s="58">
        <f>IF('Ark2'!O4="DNF",'Ark2'!$O$19+1,IF('Ark2'!O4="DNS",15,'Ark2'!O4))</f>
        <v>1</v>
      </c>
      <c r="P9" s="58">
        <f>IF('Ark2'!P4="DNF",'Ark2'!$O$19+1,IF('Ark2'!P4="DNS",15,'Ark2'!P4))</f>
        <v>3</v>
      </c>
      <c r="Q9" s="58">
        <f>IF('Ark2'!Q4="DNF",'Ark2'!$O$19+1,IF('Ark2'!Q4="DNS",15,'Ark2'!Q4))</f>
        <v>3</v>
      </c>
      <c r="R9" s="58">
        <f>IF('Ark2'!R4="DNF",'Ark2'!$O$19+1,IF('Ark2'!R4="DNS",15,'Ark2'!R4))</f>
        <v>15</v>
      </c>
      <c r="S9" s="58">
        <f>IF('Ark2'!S4="DNF",'Ark2'!$O$19+1,IF('Ark2'!S4="DNS",15,'Ark2'!S4))</f>
        <v>1</v>
      </c>
      <c r="T9" s="58">
        <f>IF('Ark2'!U4="DNF",'Ark2'!$O$19+1,IF('Ark2'!U4="DNS",15,'Ark2'!U4))</f>
        <v>0</v>
      </c>
      <c r="U9" s="58">
        <f>IF('Ark2'!V4="DNF",'Ark2'!$O$19+1,IF('Ark2'!V4="DNS",15,'Ark2'!V4))</f>
        <v>0</v>
      </c>
      <c r="V9" s="58">
        <f>IF('Ark2'!V4="DNF",'Ark2'!$O$19+1,IF('Ark2'!V4="DNS",15,'Ark2'!V4))</f>
        <v>0</v>
      </c>
      <c r="W9" s="58">
        <f>IF('Ark2'!W4="DNF",'Ark2'!$O$19+1,IF('Ark2'!W4="DNS",15,'Ark2'!W4))</f>
        <v>0</v>
      </c>
      <c r="X9" s="58">
        <f>IF('Ark2'!X4="DNF",'Ark2'!$O$19+1,IF('Ark2'!X4="DNS",15,'Ark2'!X4))</f>
        <v>0</v>
      </c>
      <c r="Y9" s="66">
        <f t="shared" si="0"/>
        <v>84</v>
      </c>
      <c r="Z9" s="52">
        <f t="shared" si="1"/>
        <v>4</v>
      </c>
      <c r="AB9" s="46" t="s">
        <v>19</v>
      </c>
      <c r="AC9" s="46">
        <v>83</v>
      </c>
    </row>
    <row r="10" spans="1:29" s="46" customFormat="1" ht="16.5" customHeight="1" x14ac:dyDescent="0.3">
      <c r="A10" s="2">
        <v>6</v>
      </c>
      <c r="B10" s="13" t="s">
        <v>3</v>
      </c>
      <c r="C10" s="47" t="s">
        <v>4</v>
      </c>
      <c r="D10" s="60">
        <v>31</v>
      </c>
      <c r="E10" s="58">
        <f>IF('Ark2'!E9="DNF",'Ark2'!$O$19+1,IF('Ark2'!E9="DNS",15,'Ark2'!E9))</f>
        <v>6</v>
      </c>
      <c r="F10" s="58">
        <f>IF('Ark2'!F9="DNF",'Ark2'!$O$19+1,IF('Ark2'!F9="DNS",15,'Ark2'!F9))</f>
        <v>7</v>
      </c>
      <c r="G10" s="58">
        <f>IF('Ark2'!G9="DNF",'Ark2'!$O$19+1,IF('Ark2'!G9="DNS",15,'Ark2'!G9))</f>
        <v>8</v>
      </c>
      <c r="H10" s="58">
        <f>IF('Ark2'!H9="DNF",'Ark2'!$O$19+1,IF('Ark2'!H9="DNS",15,'Ark2'!H9))</f>
        <v>5</v>
      </c>
      <c r="I10" s="58"/>
      <c r="J10" s="58">
        <f>IF('Ark2'!J9="DNF",'Ark2'!$O$19+1,IF('Ark2'!J9="DNS",15,'Ark2'!J9))</f>
        <v>8</v>
      </c>
      <c r="K10" s="58">
        <f>IF('Ark2'!K9="DNF",'Ark2'!$O$19+1,IF('Ark2'!K9="DNS",15,'Ark2'!K9))</f>
        <v>6</v>
      </c>
      <c r="L10" s="58">
        <f>IF('Ark2'!L9="DNF",'Ark2'!$O$19+1,IF('Ark2'!L9="DNS",15,'Ark2'!L9))</f>
        <v>7</v>
      </c>
      <c r="M10" s="58">
        <f>IF('Ark2'!M9="DNF",'Ark2'!$O$19+1,IF('Ark2'!M9="DNS",15,'Ark2'!M9))</f>
        <v>6</v>
      </c>
      <c r="N10" s="58">
        <f>IF('Ark2'!N9="DNF",'Ark2'!$O$19+1,IF('Ark2'!N9="DNS",15,'Ark2'!N9))</f>
        <v>5</v>
      </c>
      <c r="O10" s="58">
        <f>IF('Ark2'!O9="DNF",'Ark2'!$O$19+1,IF('Ark2'!O9="DNS",15,'Ark2'!O9))</f>
        <v>7</v>
      </c>
      <c r="P10" s="58">
        <f>IF('Ark2'!P9="DNF",'Ark2'!$O$19+1,IF('Ark2'!P9="DNS",15,'Ark2'!P9))</f>
        <v>9</v>
      </c>
      <c r="Q10" s="58">
        <f>IF('Ark2'!Q9="DNF",'Ark2'!$O$19+1,IF('Ark2'!Q9="DNS",15,'Ark2'!Q9))</f>
        <v>9</v>
      </c>
      <c r="R10" s="58">
        <f>IF('Ark2'!R9="DNF",'Ark2'!$O$19+1,IF('Ark2'!R9="DNS",15,'Ark2'!R9))</f>
        <v>10</v>
      </c>
      <c r="S10" s="58" t="str">
        <f>IF('Ark2'!S9="DNF",'Ark2'!$O$19+1,IF('Ark2'!S9="DNS",15,'Ark2'!S9))</f>
        <v>DSQ</v>
      </c>
      <c r="T10" s="58">
        <f>IF('Ark2'!U9="DNF",'Ark2'!$O$19+1,IF('Ark2'!U9="DNS",15,'Ark2'!U9))</f>
        <v>0</v>
      </c>
      <c r="U10" s="58">
        <f>IF('Ark2'!V9="DNF",'Ark2'!$O$19+1,IF('Ark2'!V9="DNS",15,'Ark2'!V9))</f>
        <v>0</v>
      </c>
      <c r="V10" s="58">
        <f>IF('Ark2'!V9="DNF",'Ark2'!$O$19+1,IF('Ark2'!V9="DNS",15,'Ark2'!V9))</f>
        <v>0</v>
      </c>
      <c r="W10" s="58">
        <f>IF('Ark2'!W9="DNF",'Ark2'!$O$19+1,IF('Ark2'!W9="DNS",15,'Ark2'!W9))</f>
        <v>0</v>
      </c>
      <c r="X10" s="58">
        <f>IF('Ark2'!X9="DNF",'Ark2'!$O$19+1,IF('Ark2'!X9="DNS",15,'Ark2'!X9))</f>
        <v>0</v>
      </c>
      <c r="Y10" s="66">
        <f t="shared" si="0"/>
        <v>93</v>
      </c>
      <c r="Z10" s="52">
        <f t="shared" si="1"/>
        <v>6</v>
      </c>
      <c r="AB10" s="46" t="s">
        <v>3</v>
      </c>
      <c r="AC10" s="46">
        <v>93</v>
      </c>
    </row>
    <row r="11" spans="1:29" s="46" customFormat="1" ht="16.5" customHeight="1" x14ac:dyDescent="0.3">
      <c r="A11" s="2">
        <v>7</v>
      </c>
      <c r="B11" s="14" t="s">
        <v>29</v>
      </c>
      <c r="C11" s="47" t="s">
        <v>30</v>
      </c>
      <c r="D11" s="60">
        <v>54</v>
      </c>
      <c r="E11" s="58">
        <f>IF('Ark2'!E17="DNF",'Ark2'!$O$19+1,IF('Ark2'!E17="DNS",15,'Ark2'!E17))</f>
        <v>15</v>
      </c>
      <c r="F11" s="58">
        <f>IF('Ark2'!F17="DNF",'Ark2'!$O$19+1,IF('Ark2'!F17="DNS",15,'Ark2'!F17))</f>
        <v>15</v>
      </c>
      <c r="G11" s="58">
        <f>IF('Ark2'!G17="DNF",'Ark2'!$O$19+1,IF('Ark2'!G17="DNS",15,'Ark2'!G17))</f>
        <v>15</v>
      </c>
      <c r="H11" s="58">
        <f>IF('Ark2'!H17="DNF",'Ark2'!$O$19+1,IF('Ark2'!H17="DNS",15,'Ark2'!H17))</f>
        <v>15</v>
      </c>
      <c r="I11" s="58"/>
      <c r="J11" s="58">
        <f>IF('Ark2'!J17="DNF",'Ark2'!$O$19+1,IF('Ark2'!J17="DNS",15,'Ark2'!J17))</f>
        <v>15</v>
      </c>
      <c r="K11" s="58">
        <f>IF('Ark2'!K17="DNF",'Ark2'!$O$19+1,IF('Ark2'!K17="DNS",15,'Ark2'!K17))</f>
        <v>7</v>
      </c>
      <c r="L11" s="58">
        <f>IF('Ark2'!L17="DNF",'Ark2'!$O$19+1,IF('Ark2'!L17="DNS",15,'Ark2'!L17))</f>
        <v>6</v>
      </c>
      <c r="M11" s="58">
        <f>IF('Ark2'!M17="DNF",'Ark2'!$O$19+1,IF('Ark2'!M17="DNS",15,'Ark2'!M17))</f>
        <v>5</v>
      </c>
      <c r="N11" s="58">
        <f>IF('Ark2'!N17="DNF",'Ark2'!$O$19+1,IF('Ark2'!N17="DNS",15,'Ark2'!N17))</f>
        <v>1</v>
      </c>
      <c r="O11" s="58">
        <f>IF('Ark2'!O17="DNF",'Ark2'!$O$19+1,IF('Ark2'!O17="DNS",15,'Ark2'!O17))</f>
        <v>15</v>
      </c>
      <c r="P11" s="58">
        <f>IF('Ark2'!P17="DNF",'Ark2'!$O$19+1,IF('Ark2'!P17="DNS",15,'Ark2'!P17))</f>
        <v>2</v>
      </c>
      <c r="Q11" s="58">
        <f>IF('Ark2'!Q17="DNF",'Ark2'!$O$19+1,IF('Ark2'!Q17="DNS",15,'Ark2'!Q17))</f>
        <v>5</v>
      </c>
      <c r="R11" s="58">
        <f>IF('Ark2'!R17="DNF",'Ark2'!$O$19+1,IF('Ark2'!R17="DNS",15,'Ark2'!R17))</f>
        <v>5</v>
      </c>
      <c r="S11" s="58">
        <f>IF('Ark2'!S17="DNF",'Ark2'!$O$19+1,IF('Ark2'!S17="DNS",15,'Ark2'!S17))</f>
        <v>4</v>
      </c>
      <c r="T11" s="58">
        <f>IF('Ark2'!U17="DNF",'Ark2'!$O$19+1,IF('Ark2'!U17="DNS",15,'Ark2'!U17))</f>
        <v>0</v>
      </c>
      <c r="U11" s="58">
        <f>IF('Ark2'!V17="DNF",'Ark2'!$O$19+1,IF('Ark2'!V17="DNS",15,'Ark2'!V17))</f>
        <v>0</v>
      </c>
      <c r="V11" s="58">
        <f>IF('Ark2'!V17="DNF",'Ark2'!$O$19+1,IF('Ark2'!V17="DNS",15,'Ark2'!V17))</f>
        <v>0</v>
      </c>
      <c r="W11" s="58">
        <f>IF('Ark2'!W17="DNF",'Ark2'!$O$19+1,IF('Ark2'!W17="DNS",15,'Ark2'!W17))</f>
        <v>0</v>
      </c>
      <c r="X11" s="58">
        <f>IF('Ark2'!X17="DNF",'Ark2'!$O$19+1,IF('Ark2'!X17="DNS",15,'Ark2'!X17))</f>
        <v>0</v>
      </c>
      <c r="Y11" s="66">
        <f t="shared" si="0"/>
        <v>125</v>
      </c>
      <c r="Z11" s="52">
        <f t="shared" si="1"/>
        <v>7</v>
      </c>
      <c r="AB11" s="46" t="s">
        <v>21</v>
      </c>
      <c r="AC11" s="46">
        <v>113</v>
      </c>
    </row>
    <row r="12" spans="1:29" s="46" customFormat="1" ht="16.5" customHeight="1" x14ac:dyDescent="0.3">
      <c r="A12" s="2">
        <v>8</v>
      </c>
      <c r="B12" s="13" t="s">
        <v>21</v>
      </c>
      <c r="C12" s="47" t="s">
        <v>13</v>
      </c>
      <c r="D12" s="61">
        <v>429</v>
      </c>
      <c r="E12" s="58">
        <f>IF('Ark2'!E7="DNF",'Ark2'!$O$19+1,IF('Ark2'!E7="DNS",15,'Ark2'!E7))</f>
        <v>15</v>
      </c>
      <c r="F12" s="58">
        <f>IF('Ark2'!F7="DNF",'Ark2'!$O$19+1,IF('Ark2'!F7="DNS",15,'Ark2'!F7))</f>
        <v>8</v>
      </c>
      <c r="G12" s="58">
        <f>IF('Ark2'!G7="DNF",'Ark2'!$O$19+1,IF('Ark2'!G7="DNS",15,'Ark2'!G7))</f>
        <v>7</v>
      </c>
      <c r="H12" s="58">
        <f>IF('Ark2'!H7="DNF",'Ark2'!$O$19+1,IF('Ark2'!H7="DNS",15,'Ark2'!H7))</f>
        <v>8</v>
      </c>
      <c r="I12" s="58"/>
      <c r="J12" s="58">
        <f>IF('Ark2'!J7="DNF",'Ark2'!$O$19+1,IF('Ark2'!J7="DNS",15,'Ark2'!J7))</f>
        <v>6</v>
      </c>
      <c r="K12" s="58">
        <f>IF('Ark2'!K7="DNF",'Ark2'!$O$19+1,IF('Ark2'!K7="DNS",15,'Ark2'!K7))</f>
        <v>11</v>
      </c>
      <c r="L12" s="58">
        <f>IF('Ark2'!L7="DNF",'Ark2'!$O$19+1,IF('Ark2'!L7="DNS",15,'Ark2'!L7))</f>
        <v>9</v>
      </c>
      <c r="M12" s="58">
        <f>IF('Ark2'!M7="DNF",'Ark2'!$O$19+1,IF('Ark2'!M7="DNS",15,'Ark2'!M7))</f>
        <v>15</v>
      </c>
      <c r="N12" s="58">
        <f>IF('Ark2'!N7="DNF",'Ark2'!$O$19+1,IF('Ark2'!N7="DNS",15,'Ark2'!N7))</f>
        <v>15</v>
      </c>
      <c r="O12" s="58">
        <f>IF('Ark2'!O7="DNF",'Ark2'!$O$19+1,IF('Ark2'!O7="DNS",15,'Ark2'!O7))</f>
        <v>10</v>
      </c>
      <c r="P12" s="58">
        <f>IF('Ark2'!P7="DNF",'Ark2'!$O$19+1,IF('Ark2'!P7="DNS",15,'Ark2'!P7))</f>
        <v>6</v>
      </c>
      <c r="Q12" s="58">
        <f>IF('Ark2'!Q7="DNF",'Ark2'!$O$19+1,IF('Ark2'!Q7="DNS",15,'Ark2'!Q7))</f>
        <v>7</v>
      </c>
      <c r="R12" s="58">
        <f>IF('Ark2'!R7="DNF",'Ark2'!$O$19+1,IF('Ark2'!R7="DNS",15,'Ark2'!R7))</f>
        <v>6</v>
      </c>
      <c r="S12" s="58">
        <f>IF('Ark2'!S7="DNF",'Ark2'!$O$19+1,IF('Ark2'!S7="DNS",15,'Ark2'!S7))</f>
        <v>3</v>
      </c>
      <c r="T12" s="58">
        <f>IF('Ark2'!U7="DNF",'Ark2'!$O$19+1,IF('Ark2'!U7="DNS",15,'Ark2'!U7))</f>
        <v>0</v>
      </c>
      <c r="U12" s="58">
        <f>IF('Ark2'!V7="DNF",'Ark2'!$O$19+1,IF('Ark2'!V7="DNS",15,'Ark2'!V7))</f>
        <v>0</v>
      </c>
      <c r="V12" s="58">
        <f>IF('Ark2'!V7="DNF",'Ark2'!$O$19+1,IF('Ark2'!V7="DNS",15,'Ark2'!V7))</f>
        <v>0</v>
      </c>
      <c r="W12" s="58">
        <f>IF('Ark2'!W7="DNF",'Ark2'!$O$19+1,IF('Ark2'!W7="DNS",15,'Ark2'!W7))</f>
        <v>0</v>
      </c>
      <c r="X12" s="58">
        <f>IF('Ark2'!X7="DNF",'Ark2'!$O$19+1,IF('Ark2'!X7="DNS",15,'Ark2'!X7))</f>
        <v>0</v>
      </c>
      <c r="Y12" s="66">
        <f t="shared" si="0"/>
        <v>126</v>
      </c>
      <c r="Z12" s="52">
        <f t="shared" si="1"/>
        <v>8</v>
      </c>
      <c r="AB12" s="46" t="s">
        <v>29</v>
      </c>
      <c r="AC12" s="46">
        <v>121</v>
      </c>
    </row>
    <row r="13" spans="1:29" s="46" customFormat="1" ht="16.5" customHeight="1" x14ac:dyDescent="0.3">
      <c r="A13" s="2">
        <v>9</v>
      </c>
      <c r="B13" s="13" t="s">
        <v>14</v>
      </c>
      <c r="C13" s="47" t="s">
        <v>13</v>
      </c>
      <c r="D13" s="60">
        <v>318</v>
      </c>
      <c r="E13" s="58">
        <f>IF('Ark2'!E6="DNF",'Ark2'!$O$19+1,IF('Ark2'!E6="DNS",15,'Ark2'!E6))</f>
        <v>4</v>
      </c>
      <c r="F13" s="58">
        <f>IF('Ark2'!F6="DNF",'Ark2'!$O$19+1,IF('Ark2'!F6="DNS",15,'Ark2'!F6))</f>
        <v>5</v>
      </c>
      <c r="G13" s="58">
        <f>IF('Ark2'!G6="DNF",'Ark2'!$O$19+1,IF('Ark2'!G6="DNS",15,'Ark2'!G6))</f>
        <v>15</v>
      </c>
      <c r="H13" s="58">
        <f>IF('Ark2'!H6="DNF",'Ark2'!$O$19+1,IF('Ark2'!H6="DNS",15,'Ark2'!H6))</f>
        <v>15</v>
      </c>
      <c r="I13" s="58"/>
      <c r="J13" s="58">
        <f>IF('Ark2'!J6="DNF",'Ark2'!$O$19+1,IF('Ark2'!J6="DNS",15,'Ark2'!J6))</f>
        <v>3</v>
      </c>
      <c r="K13" s="58">
        <f>IF('Ark2'!K6="DNF",'Ark2'!$O$19+1,IF('Ark2'!K6="DNS",15,'Ark2'!K6))</f>
        <v>10</v>
      </c>
      <c r="L13" s="58">
        <f>IF('Ark2'!L6="DNF",'Ark2'!$O$19+1,IF('Ark2'!L6="DNS",15,'Ark2'!L6))</f>
        <v>15</v>
      </c>
      <c r="M13" s="58">
        <f>IF('Ark2'!M6="DNF",'Ark2'!$O$19+1,IF('Ark2'!M6="DNS",15,'Ark2'!M6))</f>
        <v>9</v>
      </c>
      <c r="N13" s="58">
        <f>IF('Ark2'!N6="DNF",'Ark2'!$O$19+1,IF('Ark2'!N6="DNS",15,'Ark2'!N6))</f>
        <v>15</v>
      </c>
      <c r="O13" s="58">
        <f>IF('Ark2'!O6="DNF",'Ark2'!$O$19+1,IF('Ark2'!O6="DNS",15,'Ark2'!O6))</f>
        <v>10</v>
      </c>
      <c r="P13" s="58">
        <f>IF('Ark2'!P6="DNF",'Ark2'!$O$19+1,IF('Ark2'!P6="DNS",15,'Ark2'!P6))</f>
        <v>7</v>
      </c>
      <c r="Q13" s="58">
        <f>IF('Ark2'!Q6="DNF",'Ark2'!$O$19+1,IF('Ark2'!Q6="DNS",15,'Ark2'!Q6))</f>
        <v>8</v>
      </c>
      <c r="R13" s="58">
        <f>IF('Ark2'!R6="DNF",'Ark2'!$O$19+1,IF('Ark2'!R6="DNS",15,'Ark2'!R6))</f>
        <v>8</v>
      </c>
      <c r="S13" s="58">
        <f>IF('Ark2'!S6="DNF",'Ark2'!$O$19+1,IF('Ark2'!S6="DNS",15,'Ark2'!S6))</f>
        <v>15</v>
      </c>
      <c r="T13" s="58">
        <f>IF('Ark2'!U6="DNF",'Ark2'!$O$19+1,IF('Ark2'!U6="DNS",15,'Ark2'!U6))</f>
        <v>0</v>
      </c>
      <c r="U13" s="58">
        <f>IF('Ark2'!V6="DNF",'Ark2'!$O$19+1,IF('Ark2'!V6="DNS",15,'Ark2'!V6))</f>
        <v>0</v>
      </c>
      <c r="V13" s="58">
        <f>IF('Ark2'!V6="DNF",'Ark2'!$O$19+1,IF('Ark2'!V6="DNS",15,'Ark2'!V6))</f>
        <v>0</v>
      </c>
      <c r="W13" s="58">
        <f>IF('Ark2'!W6="DNF",'Ark2'!$O$19+1,IF('Ark2'!W6="DNS",15,'Ark2'!W6))</f>
        <v>0</v>
      </c>
      <c r="X13" s="58">
        <f>IF('Ark2'!X6="DNF",'Ark2'!$O$19+1,IF('Ark2'!X6="DNS",15,'Ark2'!X6))</f>
        <v>0</v>
      </c>
      <c r="Y13" s="66">
        <f t="shared" si="0"/>
        <v>139</v>
      </c>
      <c r="Z13" s="52">
        <f t="shared" si="1"/>
        <v>9</v>
      </c>
      <c r="AB13" s="46" t="s">
        <v>14</v>
      </c>
      <c r="AC13" s="46">
        <v>114</v>
      </c>
    </row>
    <row r="14" spans="1:29" s="46" customFormat="1" ht="16.5" customHeight="1" x14ac:dyDescent="0.3">
      <c r="A14" s="2">
        <v>10</v>
      </c>
      <c r="B14" s="13" t="s">
        <v>6</v>
      </c>
      <c r="C14" s="47" t="s">
        <v>7</v>
      </c>
      <c r="D14" s="60">
        <v>16</v>
      </c>
      <c r="E14" s="58">
        <f>IF('Ark2'!E14="DNF",'Ark2'!$O$19+1,IF('Ark2'!E14="DNS",15,'Ark2'!E14))</f>
        <v>3</v>
      </c>
      <c r="F14" s="58">
        <f>IF('Ark2'!F14="DNF",'Ark2'!$O$19+1,IF('Ark2'!F14="DNS",15,'Ark2'!F14))</f>
        <v>6</v>
      </c>
      <c r="G14" s="58">
        <f>IF('Ark2'!G14="DNF",'Ark2'!$O$19+1,IF('Ark2'!G14="DNS",15,'Ark2'!G14))</f>
        <v>6</v>
      </c>
      <c r="H14" s="58">
        <f>IF('Ark2'!H14="DNF",'Ark2'!$O$19+1,IF('Ark2'!H14="DNS",15,'Ark2'!H14))</f>
        <v>4</v>
      </c>
      <c r="I14" s="58"/>
      <c r="J14" s="58">
        <f>IF('Ark2'!J14="DNF",'Ark2'!$O$19+1,IF('Ark2'!J14="DNS",15,'Ark2'!J14))</f>
        <v>9</v>
      </c>
      <c r="K14" s="58">
        <f>IF('Ark2'!K14="DNF",'Ark2'!$O$19+1,IF('Ark2'!K14="DNS",15,'Ark2'!K14))</f>
        <v>3</v>
      </c>
      <c r="L14" s="58">
        <f>IF('Ark2'!L14="DNF",'Ark2'!$O$19+1,IF('Ark2'!L14="DNS",15,'Ark2'!L14))</f>
        <v>15</v>
      </c>
      <c r="M14" s="58">
        <f>IF('Ark2'!M14="DNF",'Ark2'!$O$19+1,IF('Ark2'!M14="DNS",15,'Ark2'!M14))</f>
        <v>15</v>
      </c>
      <c r="N14" s="58">
        <f>IF('Ark2'!N14="DNF",'Ark2'!$O$19+1,IF('Ark2'!N14="DNS",15,'Ark2'!N14))</f>
        <v>15</v>
      </c>
      <c r="O14" s="58">
        <f>IF('Ark2'!O14="DNF",'Ark2'!$O$19+1,IF('Ark2'!O14="DNS",15,'Ark2'!O14))</f>
        <v>15</v>
      </c>
      <c r="P14" s="58">
        <f>IF('Ark2'!P14="DNF",'Ark2'!$O$19+1,IF('Ark2'!P14="DNS",15,'Ark2'!P14))</f>
        <v>15</v>
      </c>
      <c r="Q14" s="58">
        <f>IF('Ark2'!Q14="DNF",'Ark2'!$O$19+1,IF('Ark2'!Q14="DNS",15,'Ark2'!Q14))</f>
        <v>15</v>
      </c>
      <c r="R14" s="58">
        <f>IF('Ark2'!R14="DNF",'Ark2'!$O$19+1,IF('Ark2'!R14="DNS",15,'Ark2'!R14))</f>
        <v>15</v>
      </c>
      <c r="S14" s="58">
        <f>IF('Ark2'!S14="DNF",'Ark2'!$O$19+1,IF('Ark2'!S14="DNS",15,'Ark2'!S14))</f>
        <v>15</v>
      </c>
      <c r="T14" s="58">
        <f>IF('Ark2'!U14="DNF",'Ark2'!$O$19+1,IF('Ark2'!U14="DNS",15,'Ark2'!U14))</f>
        <v>0</v>
      </c>
      <c r="U14" s="58">
        <f>IF('Ark2'!V14="DNF",'Ark2'!$O$19+1,IF('Ark2'!V14="DNS",15,'Ark2'!V14))</f>
        <v>0</v>
      </c>
      <c r="V14" s="58">
        <f>IF('Ark2'!V14="DNF",'Ark2'!$O$19+1,IF('Ark2'!V14="DNS",15,'Ark2'!V14))</f>
        <v>0</v>
      </c>
      <c r="W14" s="58">
        <f>IF('Ark2'!W14="DNF",'Ark2'!$O$19+1,IF('Ark2'!W14="DNS",15,'Ark2'!W14))</f>
        <v>0</v>
      </c>
      <c r="X14" s="58">
        <f>IF('Ark2'!X14="DNF",'Ark2'!$O$19+1,IF('Ark2'!X14="DNS",15,'Ark2'!X14))</f>
        <v>0</v>
      </c>
      <c r="Y14" s="66">
        <f t="shared" si="0"/>
        <v>151</v>
      </c>
      <c r="Z14" s="52">
        <f t="shared" si="1"/>
        <v>11</v>
      </c>
      <c r="AB14" s="46" t="s">
        <v>6</v>
      </c>
      <c r="AC14" s="46">
        <v>136</v>
      </c>
    </row>
    <row r="15" spans="1:29" s="46" customFormat="1" ht="16.5" customHeight="1" x14ac:dyDescent="0.3">
      <c r="A15" s="2">
        <v>11</v>
      </c>
      <c r="B15" s="14" t="s">
        <v>22</v>
      </c>
      <c r="C15" s="47" t="s">
        <v>16</v>
      </c>
      <c r="D15" s="60">
        <v>86</v>
      </c>
      <c r="E15" s="58">
        <f>IF('Ark2'!E13="DNF",'Ark2'!$O$19+1,IF('Ark2'!E13="DNS",15,'Ark2'!E13))</f>
        <v>15</v>
      </c>
      <c r="F15" s="58">
        <f>IF('Ark2'!F13="DNF",'Ark2'!$O$19+1,IF('Ark2'!F13="DNS",15,'Ark2'!F13))</f>
        <v>9</v>
      </c>
      <c r="G15" s="58">
        <f>IF('Ark2'!G13="DNF",'Ark2'!$O$19+1,IF('Ark2'!G13="DNS",15,'Ark2'!G13))</f>
        <v>9</v>
      </c>
      <c r="H15" s="58">
        <f>IF('Ark2'!H13="DNF",'Ark2'!$O$19+1,IF('Ark2'!H13="DNS",15,'Ark2'!H13))</f>
        <v>15</v>
      </c>
      <c r="I15" s="58"/>
      <c r="J15" s="58">
        <f>IF('Ark2'!J13="DNF",'Ark2'!$O$19+1,IF('Ark2'!J13="DNS",15,'Ark2'!J13))</f>
        <v>10</v>
      </c>
      <c r="K15" s="58">
        <f>IF('Ark2'!K13="DNF",'Ark2'!$O$19+1,IF('Ark2'!K13="DNS",15,'Ark2'!K13))</f>
        <v>15</v>
      </c>
      <c r="L15" s="58">
        <f>IF('Ark2'!L13="DNF",'Ark2'!$O$19+1,IF('Ark2'!L13="DNS",15,'Ark2'!L13))</f>
        <v>10</v>
      </c>
      <c r="M15" s="58">
        <f>IF('Ark2'!M13="DNF",'Ark2'!$O$19+1,IF('Ark2'!M13="DNS",15,'Ark2'!M13))</f>
        <v>10</v>
      </c>
      <c r="N15" s="58">
        <f>IF('Ark2'!N13="DNF",'Ark2'!$O$19+1,IF('Ark2'!N13="DNS",15,'Ark2'!N13))</f>
        <v>15</v>
      </c>
      <c r="O15" s="58">
        <f>IF('Ark2'!O13="DNF",'Ark2'!$O$19+1,IF('Ark2'!O13="DNS",15,'Ark2'!O13))</f>
        <v>6</v>
      </c>
      <c r="P15" s="58">
        <f>IF('Ark2'!P13="DNF",'Ark2'!$O$19+1,IF('Ark2'!P13="DNS",15,'Ark2'!P13))</f>
        <v>15</v>
      </c>
      <c r="Q15" s="58">
        <f>IF('Ark2'!Q13="DNF",'Ark2'!$O$19+1,IF('Ark2'!Q13="DNS",15,'Ark2'!Q13))</f>
        <v>11</v>
      </c>
      <c r="R15" s="58">
        <f>IF('Ark2'!R13="DNF",'Ark2'!$O$19+1,IF('Ark2'!R13="DNS",15,'Ark2'!R13))</f>
        <v>9</v>
      </c>
      <c r="S15" s="58" t="str">
        <f>IF('Ark2'!S13="DNF",'Ark2'!$O$19+1,IF('Ark2'!S13="DNS",15,'Ark2'!S13))</f>
        <v>DSQ</v>
      </c>
      <c r="T15" s="58">
        <f>IF('Ark2'!U13="DNF",'Ark2'!$O$19+1,IF('Ark2'!U13="DNS",15,'Ark2'!U13))</f>
        <v>0</v>
      </c>
      <c r="U15" s="58">
        <f>IF('Ark2'!V13="DNF",'Ark2'!$O$19+1,IF('Ark2'!V13="DNS",15,'Ark2'!V13))</f>
        <v>0</v>
      </c>
      <c r="V15" s="58">
        <f>IF('Ark2'!V13="DNF",'Ark2'!$O$19+1,IF('Ark2'!V13="DNS",15,'Ark2'!V13))</f>
        <v>0</v>
      </c>
      <c r="W15" s="58">
        <f>IF('Ark2'!W13="DNF",'Ark2'!$O$19+1,IF('Ark2'!W13="DNS",15,'Ark2'!W13))</f>
        <v>0</v>
      </c>
      <c r="X15" s="58">
        <f>IF('Ark2'!X13="DNF",'Ark2'!$O$19+1,IF('Ark2'!X13="DNS",15,'Ark2'!X13))</f>
        <v>0</v>
      </c>
      <c r="Y15" s="66">
        <f t="shared" si="0"/>
        <v>149</v>
      </c>
      <c r="Z15" s="52">
        <f t="shared" si="1"/>
        <v>10</v>
      </c>
      <c r="AB15" s="46" t="s">
        <v>22</v>
      </c>
      <c r="AC15" s="46">
        <v>149</v>
      </c>
    </row>
    <row r="16" spans="1:29" s="46" customFormat="1" ht="16.5" customHeight="1" x14ac:dyDescent="0.3">
      <c r="A16" s="2">
        <v>12</v>
      </c>
      <c r="B16" s="21" t="s">
        <v>33</v>
      </c>
      <c r="C16" s="49" t="s">
        <v>34</v>
      </c>
      <c r="D16" s="62">
        <v>1</v>
      </c>
      <c r="E16" s="58">
        <f>IF('Ark2'!E12="DNF",'Ark2'!$O$19+1,IF('Ark2'!E12="DNS",15,'Ark2'!E12))</f>
        <v>15</v>
      </c>
      <c r="F16" s="58">
        <f>IF('Ark2'!F12="DNF",'Ark2'!$O$19+1,IF('Ark2'!F12="DNS",15,'Ark2'!F12))</f>
        <v>15</v>
      </c>
      <c r="G16" s="58">
        <f>IF('Ark2'!G12="DNF",'Ark2'!$O$19+1,IF('Ark2'!G12="DNS",15,'Ark2'!G12))</f>
        <v>15</v>
      </c>
      <c r="H16" s="58">
        <f>IF('Ark2'!H12="DNF",'Ark2'!$O$19+1,IF('Ark2'!H12="DNS",15,'Ark2'!H12))</f>
        <v>15</v>
      </c>
      <c r="I16" s="58"/>
      <c r="J16" s="58">
        <f>IF('Ark2'!J12="DNF",'Ark2'!$O$19+1,IF('Ark2'!J12="DNS",15,'Ark2'!J12))</f>
        <v>11</v>
      </c>
      <c r="K16" s="58">
        <f>IF('Ark2'!K12="DNF",'Ark2'!$O$19+1,IF('Ark2'!K12="DNS",15,'Ark2'!K12))</f>
        <v>9</v>
      </c>
      <c r="L16" s="58">
        <f>IF('Ark2'!L12="DNF",'Ark2'!$O$19+1,IF('Ark2'!L12="DNS",15,'Ark2'!L12))</f>
        <v>8</v>
      </c>
      <c r="M16" s="58">
        <f>IF('Ark2'!M12="DNF",'Ark2'!$O$19+1,IF('Ark2'!M12="DNS",15,'Ark2'!M12))</f>
        <v>7</v>
      </c>
      <c r="N16" s="58">
        <f>IF('Ark2'!N12="DNF",'Ark2'!$O$19+1,IF('Ark2'!N12="DNS",15,'Ark2'!N12))</f>
        <v>15</v>
      </c>
      <c r="O16" s="58">
        <f>IF('Ark2'!O12="DNF",'Ark2'!$O$19+1,IF('Ark2'!O12="DNS",15,'Ark2'!O12))</f>
        <v>15</v>
      </c>
      <c r="P16" s="58">
        <f>IF('Ark2'!P12="DNF",'Ark2'!$O$19+1,IF('Ark2'!P12="DNS",15,'Ark2'!P12))</f>
        <v>8</v>
      </c>
      <c r="Q16" s="58">
        <f>IF('Ark2'!Q12="DNF",'Ark2'!$O$19+1,IF('Ark2'!Q12="DNS",15,'Ark2'!Q12))</f>
        <v>10</v>
      </c>
      <c r="R16" s="58">
        <f>IF('Ark2'!R12="DNF",'Ark2'!$O$19+1,IF('Ark2'!R12="DNS",15,'Ark2'!R12))</f>
        <v>7</v>
      </c>
      <c r="S16" s="58">
        <f>IF('Ark2'!S12="DNF",'Ark2'!$O$19+1,IF('Ark2'!S12="DNS",15,'Ark2'!S12))</f>
        <v>5</v>
      </c>
      <c r="T16" s="58">
        <f>IF('Ark2'!U12="DNF",'Ark2'!$O$19+1,IF('Ark2'!U12="DNS",15,'Ark2'!U12))</f>
        <v>0</v>
      </c>
      <c r="U16" s="58">
        <f>IF('Ark2'!V12="DNF",'Ark2'!$O$19+1,IF('Ark2'!V12="DNS",15,'Ark2'!V12))</f>
        <v>0</v>
      </c>
      <c r="V16" s="58">
        <f>IF('Ark2'!V12="DNF",'Ark2'!$O$19+1,IF('Ark2'!V12="DNS",15,'Ark2'!V12))</f>
        <v>0</v>
      </c>
      <c r="W16" s="58">
        <f>IF('Ark2'!W12="DNF",'Ark2'!$O$19+1,IF('Ark2'!W12="DNS",15,'Ark2'!W12))</f>
        <v>0</v>
      </c>
      <c r="X16" s="58">
        <f>IF('Ark2'!X12="DNF",'Ark2'!$O$19+1,IF('Ark2'!X12="DNS",15,'Ark2'!X12))</f>
        <v>0</v>
      </c>
      <c r="Y16" s="66">
        <f t="shared" si="0"/>
        <v>155</v>
      </c>
      <c r="Z16" s="52">
        <f t="shared" si="1"/>
        <v>12</v>
      </c>
      <c r="AB16" s="46" t="s">
        <v>33</v>
      </c>
      <c r="AC16" s="46">
        <v>154</v>
      </c>
    </row>
    <row r="17" spans="1:29" s="46" customFormat="1" ht="16.5" customHeight="1" x14ac:dyDescent="0.3">
      <c r="A17" s="2">
        <v>13</v>
      </c>
      <c r="B17" s="54" t="s">
        <v>35</v>
      </c>
      <c r="C17" s="49" t="s">
        <v>13</v>
      </c>
      <c r="D17" s="63">
        <v>313</v>
      </c>
      <c r="E17" s="58">
        <f>IF('Ark2'!E8="DNF",'Ark2'!$O$19+1,IF('Ark2'!E8="DNS",15,'Ark2'!E8))</f>
        <v>15</v>
      </c>
      <c r="F17" s="58">
        <f>IF('Ark2'!F8="DNF",'Ark2'!$O$19+1,IF('Ark2'!F8="DNS",15,'Ark2'!F8))</f>
        <v>15</v>
      </c>
      <c r="G17" s="58">
        <f>IF('Ark2'!G8="DNF",'Ark2'!$O$19+1,IF('Ark2'!G8="DNS",15,'Ark2'!G8))</f>
        <v>15</v>
      </c>
      <c r="H17" s="58">
        <f>IF('Ark2'!H8="DNF",'Ark2'!$O$19+1,IF('Ark2'!H8="DNS",15,'Ark2'!H8))</f>
        <v>15</v>
      </c>
      <c r="I17" s="58"/>
      <c r="J17" s="58">
        <f>IF('Ark2'!J8="DNF",'Ark2'!$O$19+1,IF('Ark2'!J8="DNS",15,'Ark2'!J8))</f>
        <v>15</v>
      </c>
      <c r="K17" s="58">
        <f>IF('Ark2'!K8="DNF",'Ark2'!$O$19+1,IF('Ark2'!K8="DNS",15,'Ark2'!K8))</f>
        <v>15</v>
      </c>
      <c r="L17" s="58">
        <f>IF('Ark2'!L8="DNF",'Ark2'!$O$19+1,IF('Ark2'!L8="DNS",15,'Ark2'!L8))</f>
        <v>15</v>
      </c>
      <c r="M17" s="58">
        <f>IF('Ark2'!M8="DNF",'Ark2'!$O$19+1,IF('Ark2'!M8="DNS",15,'Ark2'!M8))</f>
        <v>15</v>
      </c>
      <c r="N17" s="58">
        <f>IF('Ark2'!N8="DNF",'Ark2'!$O$19+1,IF('Ark2'!N8="DNS",15,'Ark2'!N8))</f>
        <v>15</v>
      </c>
      <c r="O17" s="58">
        <f>IF('Ark2'!O8="DNF",'Ark2'!$O$19+1,IF('Ark2'!O8="DNS",15,'Ark2'!O8))</f>
        <v>4</v>
      </c>
      <c r="P17" s="58">
        <f>IF('Ark2'!P8="DNF",'Ark2'!$O$19+1,IF('Ark2'!P8="DNS",15,'Ark2'!P8))</f>
        <v>15</v>
      </c>
      <c r="Q17" s="58">
        <f>IF('Ark2'!Q8="DNF",'Ark2'!$O$19+1,IF('Ark2'!Q8="DNS",15,'Ark2'!Q8))</f>
        <v>12</v>
      </c>
      <c r="R17" s="58">
        <f>IF('Ark2'!R8="DNF",'Ark2'!$O$19+1,IF('Ark2'!R8="DNS",15,'Ark2'!R8))</f>
        <v>11</v>
      </c>
      <c r="S17" s="58">
        <f>IF('Ark2'!S8="DNF",'Ark2'!$O$19+1,IF('Ark2'!S8="DNS",15,'Ark2'!S8))</f>
        <v>10</v>
      </c>
      <c r="T17" s="58">
        <f>IF('Ark2'!U8="DNF",'Ark2'!$O$19+1,IF('Ark2'!U8="DNS",15,'Ark2'!U8))</f>
        <v>0</v>
      </c>
      <c r="U17" s="58">
        <f>IF('Ark2'!V8="DNF",'Ark2'!$O$19+1,IF('Ark2'!V8="DNS",15,'Ark2'!V8))</f>
        <v>0</v>
      </c>
      <c r="V17" s="58">
        <f>IF('Ark2'!V8="DNF",'Ark2'!$O$19+1,IF('Ark2'!V8="DNS",15,'Ark2'!V8))</f>
        <v>0</v>
      </c>
      <c r="W17" s="58">
        <f>IF('Ark2'!W8="DNF",'Ark2'!$O$19+1,IF('Ark2'!W8="DNS",15,'Ark2'!W8))</f>
        <v>0</v>
      </c>
      <c r="X17" s="58">
        <f>IF('Ark2'!X8="DNF",'Ark2'!$O$19+1,IF('Ark2'!X8="DNS",15,'Ark2'!X8))</f>
        <v>0</v>
      </c>
      <c r="Y17" s="66">
        <f t="shared" si="0"/>
        <v>187</v>
      </c>
      <c r="Z17" s="52">
        <f t="shared" si="1"/>
        <v>13</v>
      </c>
      <c r="AB17" s="46" t="s">
        <v>35</v>
      </c>
      <c r="AC17" s="46">
        <v>177</v>
      </c>
    </row>
    <row r="18" spans="1:29" s="46" customFormat="1" ht="16.5" customHeight="1" thickBot="1" x14ac:dyDescent="0.35">
      <c r="A18" s="2">
        <v>14</v>
      </c>
      <c r="B18" s="15" t="s">
        <v>32</v>
      </c>
      <c r="C18" s="50" t="s">
        <v>31</v>
      </c>
      <c r="D18" s="64">
        <v>121</v>
      </c>
      <c r="E18" s="58">
        <f>IF('Ark2'!E10="DNF",'Ark2'!$O$19+1,IF('Ark2'!E10="DNS",15,'Ark2'!E10))</f>
        <v>15</v>
      </c>
      <c r="F18" s="58">
        <f>IF('Ark2'!F10="DNF",'Ark2'!$O$19+1,IF('Ark2'!F10="DNS",15,'Ark2'!F10))</f>
        <v>15</v>
      </c>
      <c r="G18" s="58">
        <f>IF('Ark2'!G10="DNF",'Ark2'!$O$19+1,IF('Ark2'!G10="DNS",15,'Ark2'!G10))</f>
        <v>15</v>
      </c>
      <c r="H18" s="58">
        <f>IF('Ark2'!H10="DNF",'Ark2'!$O$19+1,IF('Ark2'!H10="DNS",15,'Ark2'!H10))</f>
        <v>15</v>
      </c>
      <c r="I18" s="58"/>
      <c r="J18" s="58">
        <f>IF('Ark2'!J10="DNF",'Ark2'!$O$19+1,IF('Ark2'!J10="DNS",15,'Ark2'!J10))</f>
        <v>15</v>
      </c>
      <c r="K18" s="58">
        <f>IF('Ark2'!K10="DNF",'Ark2'!$O$19+1,IF('Ark2'!K10="DNS",15,'Ark2'!K10))</f>
        <v>12</v>
      </c>
      <c r="L18" s="58">
        <f>IF('Ark2'!L10="DNF",'Ark2'!$O$19+1,IF('Ark2'!L10="DNS",15,'Ark2'!L10))</f>
        <v>15</v>
      </c>
      <c r="M18" s="58">
        <f>IF('Ark2'!M10="DNF",'Ark2'!$O$19+1,IF('Ark2'!M10="DNS",15,'Ark2'!M10))</f>
        <v>11</v>
      </c>
      <c r="N18" s="58">
        <f>IF('Ark2'!N10="DNF",'Ark2'!$O$19+1,IF('Ark2'!N10="DNS",15,'Ark2'!N10))</f>
        <v>15</v>
      </c>
      <c r="O18" s="58">
        <f>IF('Ark2'!O10="DNF",'Ark2'!$O$19+1,IF('Ark2'!O10="DNS",15,'Ark2'!O10))</f>
        <v>15</v>
      </c>
      <c r="P18" s="58">
        <f>IF('Ark2'!P10="DNF",'Ark2'!$O$19+1,IF('Ark2'!P10="DNS",15,'Ark2'!P10))</f>
        <v>15</v>
      </c>
      <c r="Q18" s="58">
        <f>IF('Ark2'!Q10="DNF",'Ark2'!$O$19+1,IF('Ark2'!Q10="DNS",15,'Ark2'!Q10))</f>
        <v>15</v>
      </c>
      <c r="R18" s="58">
        <f>IF('Ark2'!R10="DNF",'Ark2'!$O$19+1,IF('Ark2'!R10="DNS",15,'Ark2'!R10))</f>
        <v>15</v>
      </c>
      <c r="S18" s="58">
        <f>IF('Ark2'!S10="DNF",'Ark2'!$O$19+1,IF('Ark2'!S10="DNS",15,'Ark2'!S10))</f>
        <v>15</v>
      </c>
      <c r="T18" s="58">
        <f>IF('Ark2'!U10="DNF",'Ark2'!$O$19+1,IF('Ark2'!U10="DNS",15,'Ark2'!U10))</f>
        <v>0</v>
      </c>
      <c r="U18" s="58">
        <f>IF('Ark2'!V10="DNF",'Ark2'!$O$19+1,IF('Ark2'!V10="DNS",15,'Ark2'!V10))</f>
        <v>0</v>
      </c>
      <c r="V18" s="58">
        <f>IF('Ark2'!V10="DNF",'Ark2'!$O$19+1,IF('Ark2'!V10="DNS",15,'Ark2'!V10))</f>
        <v>0</v>
      </c>
      <c r="W18" s="58">
        <f>IF('Ark2'!W10="DNF",'Ark2'!$O$19+1,IF('Ark2'!W10="DNS",15,'Ark2'!W10))</f>
        <v>0</v>
      </c>
      <c r="X18" s="58">
        <f>IF('Ark2'!X10="DNF",'Ark2'!$O$19+1,IF('Ark2'!X10="DNS",15,'Ark2'!X10))</f>
        <v>0</v>
      </c>
      <c r="Y18" s="67">
        <f t="shared" si="0"/>
        <v>203</v>
      </c>
      <c r="Z18" s="52">
        <f t="shared" si="1"/>
        <v>14</v>
      </c>
      <c r="AB18" s="46" t="s">
        <v>32</v>
      </c>
      <c r="AC18" s="46">
        <v>188</v>
      </c>
    </row>
    <row r="19" spans="1:29" x14ac:dyDescent="0.2"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9" x14ac:dyDescent="0.2"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9" x14ac:dyDescent="0.2">
      <c r="A21" s="70"/>
      <c r="B21" s="70" t="s">
        <v>0</v>
      </c>
      <c r="C21" s="70" t="s">
        <v>1</v>
      </c>
      <c r="D21" s="70" t="s">
        <v>2</v>
      </c>
      <c r="E21" s="71">
        <v>42494</v>
      </c>
      <c r="F21" s="71">
        <v>42501</v>
      </c>
      <c r="G21" s="71">
        <v>42508</v>
      </c>
      <c r="H21" s="71">
        <v>42515</v>
      </c>
      <c r="I21" s="71">
        <v>42522</v>
      </c>
      <c r="J21" s="71">
        <v>42529</v>
      </c>
      <c r="K21" s="71">
        <v>42536</v>
      </c>
      <c r="L21" s="71">
        <v>42543</v>
      </c>
      <c r="M21" s="71">
        <v>42550</v>
      </c>
      <c r="N21" s="71">
        <v>42585</v>
      </c>
      <c r="O21" s="71">
        <v>42592</v>
      </c>
      <c r="P21" s="71">
        <v>42599</v>
      </c>
      <c r="Q21" s="71">
        <v>42606</v>
      </c>
      <c r="R21" s="71">
        <v>42613</v>
      </c>
      <c r="S21" s="71">
        <v>42620</v>
      </c>
      <c r="T21" s="71"/>
      <c r="U21" s="72">
        <v>42627</v>
      </c>
      <c r="V21" s="72">
        <v>42634</v>
      </c>
      <c r="W21" s="72">
        <v>42641</v>
      </c>
      <c r="X21" s="72">
        <v>42644</v>
      </c>
      <c r="Y21" s="70" t="s">
        <v>17</v>
      </c>
      <c r="Z21" s="70" t="s">
        <v>18</v>
      </c>
    </row>
    <row r="22" spans="1:29" x14ac:dyDescent="0.2">
      <c r="A22" s="70">
        <v>1</v>
      </c>
      <c r="B22" s="70" t="s">
        <v>10</v>
      </c>
      <c r="C22" s="70" t="s">
        <v>11</v>
      </c>
      <c r="D22" s="70">
        <v>47</v>
      </c>
      <c r="E22" s="4">
        <f t="shared" ref="E22:P22" si="2">IF(E5&lt;$AB$22,E5,"("+E5+")")</f>
        <v>1</v>
      </c>
      <c r="F22" s="4">
        <f t="shared" si="2"/>
        <v>1</v>
      </c>
      <c r="G22" s="4">
        <f t="shared" si="2"/>
        <v>1</v>
      </c>
      <c r="H22" s="4">
        <f t="shared" si="2"/>
        <v>1</v>
      </c>
      <c r="I22" s="4">
        <f t="shared" si="2"/>
        <v>0</v>
      </c>
      <c r="J22" s="4">
        <f t="shared" si="2"/>
        <v>4</v>
      </c>
      <c r="K22" s="4">
        <f t="shared" si="2"/>
        <v>1</v>
      </c>
      <c r="L22" s="4">
        <f t="shared" si="2"/>
        <v>1</v>
      </c>
      <c r="M22" s="4">
        <f t="shared" si="2"/>
        <v>2</v>
      </c>
      <c r="N22" s="4">
        <f t="shared" si="2"/>
        <v>4</v>
      </c>
      <c r="O22" s="4">
        <f t="shared" si="2"/>
        <v>3</v>
      </c>
      <c r="P22" s="4">
        <f t="shared" si="2"/>
        <v>1</v>
      </c>
      <c r="Q22" s="4">
        <f>IF(Q5&lt;$AB$22,Q5,Q5)</f>
        <v>6</v>
      </c>
      <c r="R22" s="4">
        <f>IF(R5&lt;$AB$22,R5,"("+R5+")")</f>
        <v>1</v>
      </c>
      <c r="S22" s="4" t="e">
        <f>IF(S5&lt;$AB$22,S5,"("+S5+")")</f>
        <v>#VALUE!</v>
      </c>
      <c r="T22" s="4"/>
      <c r="U22" s="4">
        <f>IF(U5&lt;$AB$22,U5,"("+U5+")")</f>
        <v>0</v>
      </c>
      <c r="V22" s="4">
        <f>IF(V5&lt;$AB$22,V5,"("+V5+")")</f>
        <v>0</v>
      </c>
      <c r="W22" s="4">
        <f>IF(W5&lt;$AB$22,W5,"("+W5+")")</f>
        <v>0</v>
      </c>
      <c r="X22" s="4">
        <f>IF(X5&lt;$AB$22,X5,"("+X5+")")</f>
        <v>0</v>
      </c>
      <c r="Y22" s="70">
        <v>27</v>
      </c>
      <c r="Z22" s="70">
        <v>1</v>
      </c>
      <c r="AB22">
        <f>MAX(E5:X5)</f>
        <v>6</v>
      </c>
    </row>
    <row r="23" spans="1:29" x14ac:dyDescent="0.2">
      <c r="A23" s="70">
        <v>2</v>
      </c>
      <c r="B23" s="70" t="s">
        <v>15</v>
      </c>
      <c r="C23" s="70" t="s">
        <v>16</v>
      </c>
      <c r="D23" s="70">
        <v>41</v>
      </c>
      <c r="E23" s="4">
        <v>2</v>
      </c>
      <c r="F23" s="4">
        <v>3</v>
      </c>
      <c r="G23" s="4">
        <v>5</v>
      </c>
      <c r="H23" s="4">
        <v>5</v>
      </c>
      <c r="I23" s="4"/>
      <c r="J23" s="4">
        <v>7</v>
      </c>
      <c r="K23" s="4">
        <v>8</v>
      </c>
      <c r="L23" s="4">
        <v>3</v>
      </c>
      <c r="M23" s="4">
        <v>3</v>
      </c>
      <c r="N23" s="4">
        <v>3</v>
      </c>
      <c r="O23" s="4">
        <v>5</v>
      </c>
      <c r="P23" s="4">
        <v>5</v>
      </c>
      <c r="Q23" s="4">
        <v>2</v>
      </c>
      <c r="R23" s="4">
        <v>4</v>
      </c>
      <c r="S23" s="4">
        <v>0</v>
      </c>
      <c r="T23" s="4"/>
      <c r="U23" s="70">
        <v>0</v>
      </c>
      <c r="V23" s="70">
        <v>0</v>
      </c>
      <c r="W23" s="70">
        <v>0</v>
      </c>
      <c r="X23" s="70">
        <v>0</v>
      </c>
      <c r="Y23" s="70">
        <v>55</v>
      </c>
      <c r="Z23" s="70">
        <v>2</v>
      </c>
    </row>
    <row r="24" spans="1:29" x14ac:dyDescent="0.2">
      <c r="A24" s="70">
        <v>3</v>
      </c>
      <c r="B24" s="70" t="s">
        <v>8</v>
      </c>
      <c r="C24" s="70" t="s">
        <v>9</v>
      </c>
      <c r="D24" s="70">
        <v>16</v>
      </c>
      <c r="E24" s="4">
        <v>15</v>
      </c>
      <c r="F24" s="4">
        <v>2</v>
      </c>
      <c r="G24" s="4">
        <v>2</v>
      </c>
      <c r="H24" s="4">
        <v>7</v>
      </c>
      <c r="I24" s="4"/>
      <c r="J24" s="4">
        <v>5</v>
      </c>
      <c r="K24" s="4">
        <v>2</v>
      </c>
      <c r="L24" s="4">
        <v>2</v>
      </c>
      <c r="M24" s="4">
        <v>4</v>
      </c>
      <c r="N24" s="4">
        <v>2</v>
      </c>
      <c r="O24" s="4">
        <v>2</v>
      </c>
      <c r="P24" s="4">
        <v>15</v>
      </c>
      <c r="Q24" s="4">
        <v>1</v>
      </c>
      <c r="R24" s="4">
        <v>2</v>
      </c>
      <c r="S24" s="4">
        <v>0</v>
      </c>
      <c r="T24" s="4"/>
      <c r="U24" s="70">
        <v>0</v>
      </c>
      <c r="V24" s="70">
        <v>0</v>
      </c>
      <c r="W24" s="70">
        <v>0</v>
      </c>
      <c r="X24" s="70">
        <v>0</v>
      </c>
      <c r="Y24" s="70">
        <v>61</v>
      </c>
      <c r="Z24" s="70">
        <v>3</v>
      </c>
    </row>
    <row r="25" spans="1:29" x14ac:dyDescent="0.2">
      <c r="A25" s="70">
        <v>4</v>
      </c>
      <c r="B25" s="70" t="s">
        <v>12</v>
      </c>
      <c r="C25" s="70" t="s">
        <v>13</v>
      </c>
      <c r="D25" s="70">
        <v>94</v>
      </c>
      <c r="E25" s="4">
        <v>5</v>
      </c>
      <c r="F25" s="4">
        <v>4</v>
      </c>
      <c r="G25" s="4">
        <v>4</v>
      </c>
      <c r="H25" s="4">
        <v>2</v>
      </c>
      <c r="I25" s="4"/>
      <c r="J25" s="4">
        <v>2</v>
      </c>
      <c r="K25" s="4">
        <v>5</v>
      </c>
      <c r="L25" s="4">
        <v>5</v>
      </c>
      <c r="M25" s="4">
        <v>8</v>
      </c>
      <c r="N25" s="4">
        <v>15</v>
      </c>
      <c r="O25" s="4">
        <v>15</v>
      </c>
      <c r="P25" s="4">
        <v>4</v>
      </c>
      <c r="Q25" s="4">
        <v>4</v>
      </c>
      <c r="R25" s="4">
        <v>3</v>
      </c>
      <c r="S25" s="4">
        <v>0</v>
      </c>
      <c r="T25" s="4"/>
      <c r="U25" s="70">
        <v>0</v>
      </c>
      <c r="V25" s="70">
        <v>0</v>
      </c>
      <c r="W25" s="70">
        <v>0</v>
      </c>
      <c r="X25" s="70">
        <v>0</v>
      </c>
      <c r="Y25" s="70">
        <v>76</v>
      </c>
      <c r="Z25" s="70">
        <v>4</v>
      </c>
    </row>
    <row r="26" spans="1:29" x14ac:dyDescent="0.2">
      <c r="A26" s="70">
        <v>5</v>
      </c>
      <c r="B26" s="70" t="s">
        <v>19</v>
      </c>
      <c r="C26" s="70" t="s">
        <v>20</v>
      </c>
      <c r="D26" s="70">
        <v>657</v>
      </c>
      <c r="E26" s="4">
        <v>15</v>
      </c>
      <c r="F26" s="4">
        <v>15</v>
      </c>
      <c r="G26" s="4">
        <v>3</v>
      </c>
      <c r="H26" s="4">
        <v>3</v>
      </c>
      <c r="I26" s="4"/>
      <c r="J26" s="4">
        <v>1</v>
      </c>
      <c r="K26" s="4">
        <v>4</v>
      </c>
      <c r="L26" s="4">
        <v>4</v>
      </c>
      <c r="M26" s="4">
        <v>1</v>
      </c>
      <c r="N26" s="4">
        <v>15</v>
      </c>
      <c r="O26" s="4">
        <v>1</v>
      </c>
      <c r="P26" s="4">
        <v>3</v>
      </c>
      <c r="Q26" s="4">
        <v>3</v>
      </c>
      <c r="R26" s="4">
        <v>15</v>
      </c>
      <c r="S26" s="4">
        <v>0</v>
      </c>
      <c r="T26" s="4"/>
      <c r="U26" s="70">
        <v>0</v>
      </c>
      <c r="V26" s="70">
        <v>0</v>
      </c>
      <c r="W26" s="70">
        <v>0</v>
      </c>
      <c r="X26" s="70">
        <v>0</v>
      </c>
      <c r="Y26" s="70">
        <v>83</v>
      </c>
      <c r="Z26" s="70">
        <v>5</v>
      </c>
    </row>
    <row r="27" spans="1:29" x14ac:dyDescent="0.2">
      <c r="A27" s="70">
        <v>6</v>
      </c>
      <c r="B27" s="70" t="s">
        <v>3</v>
      </c>
      <c r="C27" s="70" t="s">
        <v>4</v>
      </c>
      <c r="D27" s="70">
        <v>31</v>
      </c>
      <c r="E27" s="4">
        <v>6</v>
      </c>
      <c r="F27" s="4">
        <v>7</v>
      </c>
      <c r="G27" s="4">
        <v>8</v>
      </c>
      <c r="H27" s="4">
        <v>5</v>
      </c>
      <c r="I27" s="4"/>
      <c r="J27" s="4">
        <v>8</v>
      </c>
      <c r="K27" s="4">
        <v>6</v>
      </c>
      <c r="L27" s="4">
        <v>7</v>
      </c>
      <c r="M27" s="4">
        <v>6</v>
      </c>
      <c r="N27" s="4">
        <v>5</v>
      </c>
      <c r="O27" s="4">
        <v>7</v>
      </c>
      <c r="P27" s="4">
        <v>9</v>
      </c>
      <c r="Q27" s="4">
        <v>9</v>
      </c>
      <c r="R27" s="4">
        <v>10</v>
      </c>
      <c r="S27" s="4">
        <v>0</v>
      </c>
      <c r="T27" s="4"/>
      <c r="U27" s="70">
        <v>0</v>
      </c>
      <c r="V27" s="70">
        <v>0</v>
      </c>
      <c r="W27" s="70">
        <v>0</v>
      </c>
      <c r="X27" s="70">
        <v>0</v>
      </c>
      <c r="Y27" s="70">
        <v>93</v>
      </c>
      <c r="Z27" s="70">
        <v>6</v>
      </c>
    </row>
    <row r="28" spans="1:29" x14ac:dyDescent="0.2">
      <c r="A28" s="70">
        <v>7</v>
      </c>
      <c r="B28" s="70" t="s">
        <v>29</v>
      </c>
      <c r="C28" s="70" t="s">
        <v>30</v>
      </c>
      <c r="D28" s="70">
        <v>54</v>
      </c>
      <c r="E28" s="4">
        <v>15</v>
      </c>
      <c r="F28" s="4">
        <v>15</v>
      </c>
      <c r="G28" s="4">
        <v>15</v>
      </c>
      <c r="H28" s="4">
        <v>15</v>
      </c>
      <c r="I28" s="4"/>
      <c r="J28" s="4">
        <v>15</v>
      </c>
      <c r="K28" s="4">
        <v>7</v>
      </c>
      <c r="L28" s="4">
        <v>6</v>
      </c>
      <c r="M28" s="4">
        <v>5</v>
      </c>
      <c r="N28" s="4">
        <v>1</v>
      </c>
      <c r="O28" s="4">
        <v>15</v>
      </c>
      <c r="P28" s="4">
        <v>2</v>
      </c>
      <c r="Q28" s="4">
        <v>5</v>
      </c>
      <c r="R28" s="4">
        <v>5</v>
      </c>
      <c r="S28" s="4">
        <v>0</v>
      </c>
      <c r="T28" s="4"/>
      <c r="U28" s="70">
        <v>0</v>
      </c>
      <c r="V28" s="70">
        <v>0</v>
      </c>
      <c r="W28" s="70">
        <v>0</v>
      </c>
      <c r="X28" s="70">
        <v>0</v>
      </c>
      <c r="Y28" s="70">
        <v>121</v>
      </c>
      <c r="Z28" s="70">
        <v>7</v>
      </c>
    </row>
    <row r="29" spans="1:29" x14ac:dyDescent="0.2">
      <c r="A29" s="70">
        <v>8</v>
      </c>
      <c r="B29" s="70" t="s">
        <v>21</v>
      </c>
      <c r="C29" s="70" t="s">
        <v>13</v>
      </c>
      <c r="D29" s="70">
        <v>429</v>
      </c>
      <c r="E29" s="4">
        <v>15</v>
      </c>
      <c r="F29" s="4">
        <v>8</v>
      </c>
      <c r="G29" s="4">
        <v>7</v>
      </c>
      <c r="H29" s="4">
        <v>8</v>
      </c>
      <c r="I29" s="4"/>
      <c r="J29" s="4">
        <v>6</v>
      </c>
      <c r="K29" s="4">
        <v>11</v>
      </c>
      <c r="L29" s="4">
        <v>9</v>
      </c>
      <c r="M29" s="4">
        <v>15</v>
      </c>
      <c r="N29" s="4">
        <v>15</v>
      </c>
      <c r="O29" s="4">
        <v>10</v>
      </c>
      <c r="P29" s="4">
        <v>6</v>
      </c>
      <c r="Q29" s="4">
        <v>7</v>
      </c>
      <c r="R29" s="4">
        <v>6</v>
      </c>
      <c r="S29" s="4">
        <v>0</v>
      </c>
      <c r="T29" s="4"/>
      <c r="U29" s="70">
        <v>0</v>
      </c>
      <c r="V29" s="70">
        <v>0</v>
      </c>
      <c r="W29" s="70">
        <v>0</v>
      </c>
      <c r="X29" s="70">
        <v>0</v>
      </c>
      <c r="Y29" s="70">
        <v>123</v>
      </c>
      <c r="Z29" s="70">
        <v>8</v>
      </c>
    </row>
    <row r="30" spans="1:29" x14ac:dyDescent="0.2">
      <c r="A30" s="70">
        <v>9</v>
      </c>
      <c r="B30" s="70" t="s">
        <v>14</v>
      </c>
      <c r="C30" s="70" t="s">
        <v>13</v>
      </c>
      <c r="D30" s="70">
        <v>318</v>
      </c>
      <c r="E30" s="4">
        <v>4</v>
      </c>
      <c r="F30" s="4">
        <v>5</v>
      </c>
      <c r="G30" s="4">
        <v>15</v>
      </c>
      <c r="H30" s="4">
        <v>15</v>
      </c>
      <c r="I30" s="4"/>
      <c r="J30" s="4">
        <v>3</v>
      </c>
      <c r="K30" s="4">
        <v>10</v>
      </c>
      <c r="L30" s="4">
        <v>15</v>
      </c>
      <c r="M30" s="4">
        <v>9</v>
      </c>
      <c r="N30" s="4">
        <v>15</v>
      </c>
      <c r="O30" s="4">
        <v>10</v>
      </c>
      <c r="P30" s="4">
        <v>7</v>
      </c>
      <c r="Q30" s="4">
        <v>8</v>
      </c>
      <c r="R30" s="4">
        <v>8</v>
      </c>
      <c r="S30" s="4">
        <v>0</v>
      </c>
      <c r="T30" s="4"/>
      <c r="U30" s="70">
        <v>0</v>
      </c>
      <c r="V30" s="70">
        <v>0</v>
      </c>
      <c r="W30" s="70">
        <v>0</v>
      </c>
      <c r="X30" s="70">
        <v>0</v>
      </c>
      <c r="Y30" s="70">
        <v>124</v>
      </c>
      <c r="Z30" s="70">
        <v>9</v>
      </c>
    </row>
    <row r="31" spans="1:29" x14ac:dyDescent="0.2">
      <c r="A31" s="70">
        <v>10</v>
      </c>
      <c r="B31" s="70" t="s">
        <v>6</v>
      </c>
      <c r="C31" s="70" t="s">
        <v>7</v>
      </c>
      <c r="D31" s="70">
        <v>16</v>
      </c>
      <c r="E31" s="4">
        <v>3</v>
      </c>
      <c r="F31" s="4">
        <v>6</v>
      </c>
      <c r="G31" s="4">
        <v>6</v>
      </c>
      <c r="H31" s="4">
        <v>4</v>
      </c>
      <c r="I31" s="4"/>
      <c r="J31" s="4">
        <v>9</v>
      </c>
      <c r="K31" s="4">
        <v>3</v>
      </c>
      <c r="L31" s="4">
        <v>15</v>
      </c>
      <c r="M31" s="4">
        <v>15</v>
      </c>
      <c r="N31" s="4">
        <v>15</v>
      </c>
      <c r="O31" s="4">
        <v>15</v>
      </c>
      <c r="P31" s="4">
        <v>15</v>
      </c>
      <c r="Q31" s="4">
        <v>15</v>
      </c>
      <c r="R31" s="4">
        <v>15</v>
      </c>
      <c r="S31" s="4">
        <v>0</v>
      </c>
      <c r="T31" s="4"/>
      <c r="U31" s="70">
        <v>0</v>
      </c>
      <c r="V31" s="70">
        <v>0</v>
      </c>
      <c r="W31" s="70">
        <v>0</v>
      </c>
      <c r="X31" s="70">
        <v>0</v>
      </c>
      <c r="Y31" s="70">
        <v>136</v>
      </c>
      <c r="Z31" s="70">
        <v>10</v>
      </c>
    </row>
    <row r="32" spans="1:29" x14ac:dyDescent="0.2">
      <c r="A32" s="70">
        <v>11</v>
      </c>
      <c r="B32" s="70" t="s">
        <v>22</v>
      </c>
      <c r="C32" s="70" t="s">
        <v>16</v>
      </c>
      <c r="D32" s="70">
        <v>86</v>
      </c>
      <c r="E32" s="4">
        <v>15</v>
      </c>
      <c r="F32" s="4">
        <v>9</v>
      </c>
      <c r="G32" s="4">
        <v>9</v>
      </c>
      <c r="H32" s="4">
        <v>15</v>
      </c>
      <c r="I32" s="4"/>
      <c r="J32" s="4">
        <v>10</v>
      </c>
      <c r="K32" s="4">
        <v>15</v>
      </c>
      <c r="L32" s="4">
        <v>10</v>
      </c>
      <c r="M32" s="4">
        <v>10</v>
      </c>
      <c r="N32" s="4">
        <v>15</v>
      </c>
      <c r="O32" s="4">
        <v>6</v>
      </c>
      <c r="P32" s="4">
        <v>15</v>
      </c>
      <c r="Q32" s="4">
        <v>11</v>
      </c>
      <c r="R32" s="4">
        <v>9</v>
      </c>
      <c r="S32" s="4">
        <v>0</v>
      </c>
      <c r="T32" s="4"/>
      <c r="U32" s="70">
        <v>0</v>
      </c>
      <c r="V32" s="70">
        <v>0</v>
      </c>
      <c r="W32" s="70">
        <v>0</v>
      </c>
      <c r="X32" s="70">
        <v>0</v>
      </c>
      <c r="Y32" s="70">
        <v>149</v>
      </c>
      <c r="Z32" s="70">
        <v>11</v>
      </c>
    </row>
    <row r="33" spans="1:26" x14ac:dyDescent="0.2">
      <c r="A33" s="70">
        <v>12</v>
      </c>
      <c r="B33" s="70" t="s">
        <v>33</v>
      </c>
      <c r="C33" s="70" t="s">
        <v>34</v>
      </c>
      <c r="D33" s="70">
        <v>1</v>
      </c>
      <c r="E33" s="4">
        <v>15</v>
      </c>
      <c r="F33" s="4">
        <v>15</v>
      </c>
      <c r="G33" s="4">
        <v>15</v>
      </c>
      <c r="H33" s="4">
        <v>15</v>
      </c>
      <c r="I33" s="4"/>
      <c r="J33" s="4">
        <v>11</v>
      </c>
      <c r="K33" s="4">
        <v>9</v>
      </c>
      <c r="L33" s="4">
        <v>8</v>
      </c>
      <c r="M33" s="4">
        <v>7</v>
      </c>
      <c r="N33" s="4">
        <v>15</v>
      </c>
      <c r="O33" s="4">
        <v>15</v>
      </c>
      <c r="P33" s="4">
        <v>8</v>
      </c>
      <c r="Q33" s="4">
        <v>10</v>
      </c>
      <c r="R33" s="4">
        <v>7</v>
      </c>
      <c r="S33" s="4">
        <v>0</v>
      </c>
      <c r="T33" s="4"/>
      <c r="U33" s="70">
        <v>0</v>
      </c>
      <c r="V33" s="70">
        <v>0</v>
      </c>
      <c r="W33" s="70">
        <v>0</v>
      </c>
      <c r="X33" s="70">
        <v>0</v>
      </c>
      <c r="Y33" s="70">
        <v>154</v>
      </c>
      <c r="Z33" s="70">
        <v>12</v>
      </c>
    </row>
    <row r="34" spans="1:26" x14ac:dyDescent="0.2">
      <c r="A34" s="70">
        <v>13</v>
      </c>
      <c r="B34" s="70" t="s">
        <v>35</v>
      </c>
      <c r="C34" s="70" t="s">
        <v>13</v>
      </c>
      <c r="D34" s="70">
        <v>313</v>
      </c>
      <c r="E34" s="4">
        <v>15</v>
      </c>
      <c r="F34" s="4">
        <v>15</v>
      </c>
      <c r="G34" s="4">
        <v>15</v>
      </c>
      <c r="H34" s="4">
        <v>15</v>
      </c>
      <c r="I34" s="4"/>
      <c r="J34" s="4">
        <v>15</v>
      </c>
      <c r="K34" s="4">
        <v>15</v>
      </c>
      <c r="L34" s="4">
        <v>15</v>
      </c>
      <c r="M34" s="4">
        <v>15</v>
      </c>
      <c r="N34" s="4">
        <v>15</v>
      </c>
      <c r="O34" s="4">
        <v>4</v>
      </c>
      <c r="P34" s="4">
        <v>15</v>
      </c>
      <c r="Q34" s="4">
        <v>12</v>
      </c>
      <c r="R34" s="4">
        <v>11</v>
      </c>
      <c r="S34" s="4">
        <v>0</v>
      </c>
      <c r="T34" s="4"/>
      <c r="U34" s="70">
        <v>0</v>
      </c>
      <c r="V34" s="70">
        <v>0</v>
      </c>
      <c r="W34" s="70">
        <v>0</v>
      </c>
      <c r="X34" s="70">
        <v>0</v>
      </c>
      <c r="Y34" s="70">
        <v>177</v>
      </c>
      <c r="Z34" s="70">
        <v>13</v>
      </c>
    </row>
    <row r="35" spans="1:26" x14ac:dyDescent="0.2">
      <c r="A35" s="70">
        <v>14</v>
      </c>
      <c r="B35" s="70" t="s">
        <v>32</v>
      </c>
      <c r="C35" s="70" t="s">
        <v>31</v>
      </c>
      <c r="D35" s="70">
        <v>121</v>
      </c>
      <c r="E35" s="4">
        <v>15</v>
      </c>
      <c r="F35" s="4">
        <v>15</v>
      </c>
      <c r="G35" s="4">
        <v>15</v>
      </c>
      <c r="H35" s="4">
        <v>15</v>
      </c>
      <c r="I35" s="4"/>
      <c r="J35" s="4">
        <v>15</v>
      </c>
      <c r="K35" s="4">
        <v>12</v>
      </c>
      <c r="L35" s="4">
        <v>15</v>
      </c>
      <c r="M35" s="4">
        <v>11</v>
      </c>
      <c r="N35" s="4">
        <v>15</v>
      </c>
      <c r="O35" s="4">
        <v>15</v>
      </c>
      <c r="P35" s="4">
        <v>15</v>
      </c>
      <c r="Q35" s="4">
        <v>15</v>
      </c>
      <c r="R35" s="4">
        <v>15</v>
      </c>
      <c r="S35" s="4">
        <v>0</v>
      </c>
      <c r="T35" s="4"/>
      <c r="U35" s="70">
        <v>0</v>
      </c>
      <c r="V35" s="70">
        <v>0</v>
      </c>
      <c r="W35" s="70">
        <v>0</v>
      </c>
      <c r="X35" s="70">
        <v>0</v>
      </c>
      <c r="Y35" s="70">
        <v>188</v>
      </c>
      <c r="Z35" s="70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Ark1!Udskriftsområde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Franks Notebook</dc:creator>
  <cp:lastModifiedBy>Viggo Lemche</cp:lastModifiedBy>
  <cp:lastPrinted>2016-10-01T06:38:14Z</cp:lastPrinted>
  <dcterms:created xsi:type="dcterms:W3CDTF">2015-09-30T15:07:23Z</dcterms:created>
  <dcterms:modified xsi:type="dcterms:W3CDTF">2018-08-15T20:19:32Z</dcterms:modified>
</cp:coreProperties>
</file>