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5480"/>
  </bookViews>
  <sheets>
    <sheet name="Ark1" sheetId="1" r:id="rId1"/>
  </sheets>
  <definedNames>
    <definedName name="_xlnm._FilterDatabase" localSheetId="0" hidden="1">'Ark1'!$A$8:$F$26</definedName>
  </definedNames>
  <calcPr calcId="125725"/>
</workbook>
</file>

<file path=xl/calcChain.xml><?xml version="1.0" encoding="utf-8"?>
<calcChain xmlns="http://schemas.openxmlformats.org/spreadsheetml/2006/main">
  <c r="F31" i="1"/>
  <c r="D31"/>
  <c r="E41"/>
  <c r="E42" s="1"/>
  <c r="E43" s="1"/>
  <c r="E44" l="1"/>
  <c r="E45" s="1"/>
  <c r="E46" s="1"/>
  <c r="E47" s="1"/>
  <c r="E48" s="1"/>
  <c r="E49" s="1"/>
  <c r="E50" s="1"/>
  <c r="E51" s="1"/>
  <c r="E52" s="1"/>
  <c r="E53" s="1"/>
  <c r="E54" s="1"/>
  <c r="E55" s="1"/>
  <c r="I13"/>
  <c r="M26"/>
  <c r="L25"/>
  <c r="K23"/>
  <c r="J15"/>
  <c r="H10"/>
  <c r="G34"/>
  <c r="F34" l="1"/>
  <c r="A28"/>
  <c r="A31" s="1"/>
  <c r="E62"/>
</calcChain>
</file>

<file path=xl/sharedStrings.xml><?xml version="1.0" encoding="utf-8"?>
<sst xmlns="http://schemas.openxmlformats.org/spreadsheetml/2006/main" count="93" uniqueCount="70">
  <si>
    <t>Dyrehavegård Grundejerforening</t>
  </si>
  <si>
    <t>Adresse/Vej</t>
  </si>
  <si>
    <t>Lavendelvænget</t>
  </si>
  <si>
    <t>Vedbendvænget</t>
  </si>
  <si>
    <t>Rønnebærvænget</t>
  </si>
  <si>
    <t>Ahornvej</t>
  </si>
  <si>
    <t>Pæonvænget</t>
  </si>
  <si>
    <t>Jasminvænget</t>
  </si>
  <si>
    <t>Gyldenrisvænget</t>
  </si>
  <si>
    <t>Enebærvænget</t>
  </si>
  <si>
    <t>Hybenvænget</t>
  </si>
  <si>
    <t>Ahornvænget</t>
  </si>
  <si>
    <t>Kastanievænget</t>
  </si>
  <si>
    <t>Naurvænget</t>
  </si>
  <si>
    <t>Gyvelvænget</t>
  </si>
  <si>
    <t>Magnolievænget</t>
  </si>
  <si>
    <t>Ligustervænget</t>
  </si>
  <si>
    <t>Forsythiavænget</t>
  </si>
  <si>
    <t>Slåenvænget</t>
  </si>
  <si>
    <t>Lyngvænget</t>
  </si>
  <si>
    <t>Kastanievej</t>
  </si>
  <si>
    <t>Pris</t>
  </si>
  <si>
    <t>Samlet pris for 6 veje</t>
  </si>
  <si>
    <t>1-2 år</t>
  </si>
  <si>
    <t>3-5 år</t>
  </si>
  <si>
    <t>2-3 år</t>
  </si>
  <si>
    <t>4-5 år</t>
  </si>
  <si>
    <t>5-7 år</t>
  </si>
  <si>
    <t>6-8 år</t>
  </si>
  <si>
    <t>10-12 år</t>
  </si>
  <si>
    <t>Samletpris</t>
  </si>
  <si>
    <t>Revneforsgegling</t>
  </si>
  <si>
    <t>Antal beboer</t>
  </si>
  <si>
    <t>Forventet saldo</t>
  </si>
  <si>
    <t>Indtægter</t>
  </si>
  <si>
    <t>Udgifter</t>
  </si>
  <si>
    <t>År 2-3 2020</t>
  </si>
  <si>
    <t>År</t>
  </si>
  <si>
    <t>November</t>
  </si>
  <si>
    <t xml:space="preserve">År 1-2 </t>
  </si>
  <si>
    <t xml:space="preserve">November </t>
  </si>
  <si>
    <t>År 3-5</t>
  </si>
  <si>
    <t>År 4-5</t>
  </si>
  <si>
    <t>År 5-7</t>
  </si>
  <si>
    <t>År 6-8</t>
  </si>
  <si>
    <t>År 10-12</t>
  </si>
  <si>
    <t>Overføres fra Snekonto</t>
  </si>
  <si>
    <t>Eksisterende Vejfond</t>
  </si>
  <si>
    <t>I alt</t>
  </si>
  <si>
    <t>Overføres fra Driftskonto</t>
  </si>
  <si>
    <t>Indbetaling</t>
  </si>
  <si>
    <t>243  stk</t>
  </si>
  <si>
    <t>Vejene laves</t>
  </si>
  <si>
    <t>De enkelte farver illustrere hvilket år gaderne får pålagt ny asfalt</t>
  </si>
  <si>
    <t>Startkapital</t>
  </si>
  <si>
    <t>År tilbage vurderet</t>
  </si>
  <si>
    <t>af Munck A/S</t>
  </si>
  <si>
    <t>Der er lavet en plan for vedligeholdelse af vores veje (ny asfalt).</t>
  </si>
  <si>
    <r>
      <rPr>
        <b/>
        <sz val="11"/>
        <color theme="1"/>
        <rFont val="Calibri"/>
        <family val="2"/>
        <scheme val="minor"/>
      </rPr>
      <t>Øverste</t>
    </r>
    <r>
      <rPr>
        <sz val="11"/>
        <color theme="1"/>
        <rFont val="Calibri"/>
        <family val="2"/>
        <scheme val="minor"/>
      </rPr>
      <t xml:space="preserve"> skema er anslåede tidsplan for ny asfast på vejene. Denne kan løbende ændres, såfremt sund fornuft eller økonomi tilsiger dette</t>
    </r>
  </si>
  <si>
    <t>Efter indhentning af tilbud fra 3 asfaltfirmaer, er vi kommet frem til ovennævnte tidsplan/økonomi.</t>
  </si>
  <si>
    <r>
      <rPr>
        <b/>
        <sz val="11"/>
        <color theme="1"/>
        <rFont val="Calibri"/>
        <family val="2"/>
        <scheme val="minor"/>
      </rPr>
      <t>Næstøverste</t>
    </r>
    <r>
      <rPr>
        <sz val="11"/>
        <color theme="1"/>
        <rFont val="Calibri"/>
        <family val="2"/>
        <scheme val="minor"/>
      </rPr>
      <t xml:space="preserve"> skema er anslået likviditet på vejkontoen. Vi indstiller, at vi starter med at overføre kr. 250.000 fra snekontoen og</t>
    </r>
  </si>
  <si>
    <t>kr. 50.000 fra driftskontoen. Da der i forvejen er saldo på kr. 400.000 vil startsaldoen på "ny asfalt" være kr. 700.000.</t>
  </si>
  <si>
    <t>Plan for istandsættelse og vedligeholdelse af Dyrehavegårds Grundejerforenings veje.</t>
  </si>
  <si>
    <t xml:space="preserve">Fremtidig ydelse til grundejerforeningen: </t>
  </si>
  <si>
    <t>Betaler i dag</t>
  </si>
  <si>
    <t>kr. 475,00</t>
  </si>
  <si>
    <t>Jævnfør ovennævnte oversigt til istandsættelse af vejene</t>
  </si>
  <si>
    <t>kr. 525,00</t>
  </si>
  <si>
    <t>kr. 1.000,00</t>
  </si>
  <si>
    <t>Ny årlig ydelse til Grundejerforening pr. 1.11.2018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</si>
</sst>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16" fontId="1" fillId="0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0" fontId="3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0" fillId="0" borderId="1" xfId="0" applyFont="1" applyBorder="1"/>
    <xf numFmtId="0" fontId="3" fillId="2" borderId="1" xfId="0" applyFont="1" applyFill="1" applyBorder="1"/>
    <xf numFmtId="0" fontId="3" fillId="5" borderId="1" xfId="0" applyFont="1" applyFill="1" applyBorder="1"/>
    <xf numFmtId="0" fontId="3" fillId="4" borderId="1" xfId="0" applyFont="1" applyFill="1" applyBorder="1"/>
    <xf numFmtId="0" fontId="1" fillId="6" borderId="1" xfId="0" applyFont="1" applyFill="1" applyBorder="1"/>
    <xf numFmtId="0" fontId="1" fillId="5" borderId="1" xfId="0" applyFont="1" applyFill="1" applyBorder="1"/>
    <xf numFmtId="0" fontId="3" fillId="3" borderId="1" xfId="0" applyFont="1" applyFill="1" applyBorder="1"/>
    <xf numFmtId="0" fontId="1" fillId="7" borderId="1" xfId="0" applyFont="1" applyFill="1" applyBorder="1"/>
    <xf numFmtId="0" fontId="3" fillId="7" borderId="1" xfId="0" applyFont="1" applyFill="1" applyBorder="1"/>
    <xf numFmtId="0" fontId="1" fillId="8" borderId="1" xfId="0" applyFont="1" applyFill="1" applyBorder="1"/>
    <xf numFmtId="0" fontId="3" fillId="8" borderId="1" xfId="0" applyFont="1" applyFill="1" applyBorder="1"/>
    <xf numFmtId="0" fontId="0" fillId="0" borderId="0" xfId="0" applyFont="1" applyBorder="1"/>
    <xf numFmtId="0" fontId="0" fillId="0" borderId="0" xfId="0" applyBorder="1"/>
    <xf numFmtId="0" fontId="3" fillId="0" borderId="0" xfId="0" applyFont="1" applyBorder="1"/>
    <xf numFmtId="3" fontId="3" fillId="0" borderId="0" xfId="0" applyNumberFormat="1" applyFont="1" applyBorder="1"/>
    <xf numFmtId="16" fontId="3" fillId="0" borderId="0" xfId="0" applyNumberFormat="1" applyFont="1" applyBorder="1"/>
    <xf numFmtId="0" fontId="3" fillId="6" borderId="1" xfId="0" applyFont="1" applyFill="1" applyBorder="1"/>
    <xf numFmtId="0" fontId="0" fillId="0" borderId="1" xfId="0" applyFont="1" applyFill="1" applyBorder="1"/>
    <xf numFmtId="3" fontId="3" fillId="0" borderId="1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17" fontId="0" fillId="0" borderId="6" xfId="0" applyNumberFormat="1" applyFont="1" applyFill="1" applyBorder="1"/>
    <xf numFmtId="0" fontId="0" fillId="0" borderId="6" xfId="0" applyFont="1" applyFill="1" applyBorder="1"/>
    <xf numFmtId="0" fontId="0" fillId="0" borderId="7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0" fillId="0" borderId="8" xfId="0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1"/>
  <sheetViews>
    <sheetView tabSelected="1" zoomScaleNormal="100" workbookViewId="0">
      <selection activeCell="A81" sqref="A81"/>
    </sheetView>
  </sheetViews>
  <sheetFormatPr defaultColWidth="14.140625" defaultRowHeight="15"/>
  <cols>
    <col min="3" max="3" width="13.140625" bestFit="1" customWidth="1"/>
    <col min="4" max="4" width="15" bestFit="1" customWidth="1"/>
    <col min="5" max="5" width="19.5703125" style="1" bestFit="1" customWidth="1"/>
    <col min="6" max="6" width="17.85546875" bestFit="1" customWidth="1"/>
    <col min="7" max="7" width="14.42578125" bestFit="1" customWidth="1"/>
    <col min="8" max="8" width="7.85546875" bestFit="1" customWidth="1"/>
    <col min="9" max="12" width="7" bestFit="1" customWidth="1"/>
    <col min="13" max="13" width="7.7109375" bestFit="1" customWidth="1"/>
  </cols>
  <sheetData>
    <row r="2" spans="1:13" ht="21">
      <c r="A2" s="58" t="s">
        <v>62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4" spans="1:13">
      <c r="A4" s="54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1:13">
      <c r="A5" s="2"/>
      <c r="B5" s="2"/>
      <c r="C5" s="2"/>
      <c r="D5" s="2"/>
      <c r="E5" s="3"/>
      <c r="F5" s="2"/>
      <c r="G5" s="2"/>
      <c r="H5" s="2"/>
      <c r="I5" s="2"/>
      <c r="J5" s="2"/>
      <c r="K5" s="2"/>
      <c r="L5" s="2"/>
      <c r="M5" s="2"/>
    </row>
    <row r="6" spans="1:13">
      <c r="A6" s="4" t="s">
        <v>32</v>
      </c>
      <c r="B6" s="4" t="s">
        <v>1</v>
      </c>
      <c r="C6" s="4"/>
      <c r="D6" s="5" t="s">
        <v>21</v>
      </c>
      <c r="E6" s="5" t="s">
        <v>55</v>
      </c>
      <c r="F6" s="4" t="s">
        <v>22</v>
      </c>
      <c r="G6" s="4" t="s">
        <v>31</v>
      </c>
      <c r="H6" s="6" t="s">
        <v>23</v>
      </c>
      <c r="I6" s="6" t="s">
        <v>25</v>
      </c>
      <c r="J6" s="5" t="s">
        <v>24</v>
      </c>
      <c r="K6" s="6" t="s">
        <v>27</v>
      </c>
      <c r="L6" s="5" t="s">
        <v>28</v>
      </c>
      <c r="M6" s="8" t="s">
        <v>29</v>
      </c>
    </row>
    <row r="7" spans="1:13">
      <c r="A7" s="4"/>
      <c r="B7" s="4"/>
      <c r="C7" s="4"/>
      <c r="D7" s="4"/>
      <c r="E7" s="5" t="s">
        <v>56</v>
      </c>
      <c r="F7" s="5"/>
      <c r="G7" s="4"/>
      <c r="H7" s="4"/>
      <c r="I7" s="4"/>
      <c r="J7" s="4"/>
      <c r="K7" s="4"/>
      <c r="L7" s="4"/>
      <c r="M7" s="4"/>
    </row>
    <row r="8" spans="1:13">
      <c r="A8" s="4"/>
      <c r="B8" s="4"/>
      <c r="C8" s="4"/>
      <c r="D8" s="4"/>
      <c r="E8" s="5"/>
      <c r="F8" s="5"/>
      <c r="G8" s="4"/>
      <c r="H8" s="4"/>
      <c r="I8" s="4"/>
      <c r="J8" s="4"/>
      <c r="K8" s="4"/>
      <c r="L8" s="4"/>
      <c r="M8" s="4"/>
    </row>
    <row r="9" spans="1:13">
      <c r="A9" s="4">
        <v>21</v>
      </c>
      <c r="B9" s="4" t="s">
        <v>6</v>
      </c>
      <c r="C9" s="4"/>
      <c r="D9" s="16">
        <v>133662</v>
      </c>
      <c r="E9" s="5" t="s">
        <v>23</v>
      </c>
      <c r="F9" s="4"/>
      <c r="G9" s="4"/>
      <c r="H9" s="4"/>
      <c r="I9" s="4"/>
      <c r="J9" s="4"/>
      <c r="K9" s="4"/>
      <c r="L9" s="4"/>
      <c r="M9" s="4"/>
    </row>
    <row r="10" spans="1:13">
      <c r="A10" s="4">
        <v>11</v>
      </c>
      <c r="B10" s="4" t="s">
        <v>12</v>
      </c>
      <c r="C10" s="4"/>
      <c r="D10" s="16">
        <v>118944</v>
      </c>
      <c r="E10" s="6" t="s">
        <v>23</v>
      </c>
      <c r="F10" s="4"/>
      <c r="G10" s="4"/>
      <c r="H10" s="16">
        <f>SUM(D9:D10)</f>
        <v>252606</v>
      </c>
      <c r="I10" s="4"/>
      <c r="J10" s="4"/>
      <c r="K10" s="4"/>
      <c r="L10" s="4"/>
      <c r="M10" s="4"/>
    </row>
    <row r="11" spans="1:13">
      <c r="A11" s="4">
        <v>21</v>
      </c>
      <c r="B11" s="4" t="s">
        <v>5</v>
      </c>
      <c r="C11" s="4"/>
      <c r="D11" s="18">
        <v>76969</v>
      </c>
      <c r="E11" s="5" t="s">
        <v>25</v>
      </c>
      <c r="F11" s="4"/>
      <c r="G11" s="4">
        <v>8250</v>
      </c>
      <c r="H11" s="4"/>
      <c r="I11" s="4"/>
      <c r="J11" s="4"/>
      <c r="K11" s="4"/>
      <c r="L11" s="4"/>
      <c r="M11" s="4"/>
    </row>
    <row r="12" spans="1:13">
      <c r="A12" s="4">
        <v>6</v>
      </c>
      <c r="B12" s="4" t="s">
        <v>11</v>
      </c>
      <c r="C12" s="4"/>
      <c r="D12" s="18">
        <v>47700</v>
      </c>
      <c r="E12" s="5" t="s">
        <v>25</v>
      </c>
      <c r="F12" s="4"/>
      <c r="G12" s="4"/>
      <c r="H12" s="4"/>
      <c r="I12" s="4"/>
      <c r="J12" s="4"/>
      <c r="K12" s="4"/>
      <c r="L12" s="4"/>
      <c r="M12" s="4"/>
    </row>
    <row r="13" spans="1:13">
      <c r="A13" s="4">
        <v>5</v>
      </c>
      <c r="B13" s="4" t="s">
        <v>10</v>
      </c>
      <c r="C13" s="4"/>
      <c r="D13" s="18">
        <v>57257</v>
      </c>
      <c r="E13" s="5" t="s">
        <v>25</v>
      </c>
      <c r="F13" s="4"/>
      <c r="G13" s="4"/>
      <c r="H13" s="4"/>
      <c r="I13" s="18">
        <f>SUM(D11:D13)</f>
        <v>181926</v>
      </c>
      <c r="J13" s="4"/>
      <c r="K13" s="4"/>
      <c r="L13" s="4"/>
      <c r="M13" s="4"/>
    </row>
    <row r="14" spans="1:13">
      <c r="A14" s="4">
        <v>25</v>
      </c>
      <c r="B14" s="4" t="s">
        <v>4</v>
      </c>
      <c r="C14" s="4"/>
      <c r="D14" s="24">
        <v>150157</v>
      </c>
      <c r="E14" s="5" t="s">
        <v>24</v>
      </c>
      <c r="F14" s="4"/>
      <c r="G14" s="4">
        <v>11688</v>
      </c>
      <c r="H14" s="4"/>
      <c r="I14" s="4"/>
      <c r="J14" s="4"/>
      <c r="K14" s="4"/>
      <c r="L14" s="4"/>
      <c r="M14" s="4"/>
    </row>
    <row r="15" spans="1:13">
      <c r="A15" s="4">
        <v>18</v>
      </c>
      <c r="B15" s="4" t="s">
        <v>19</v>
      </c>
      <c r="C15" s="4"/>
      <c r="D15" s="24">
        <v>137657</v>
      </c>
      <c r="E15" s="6" t="s">
        <v>24</v>
      </c>
      <c r="F15" s="4"/>
      <c r="G15" s="4"/>
      <c r="H15" s="4"/>
      <c r="I15" s="4"/>
      <c r="J15" s="24">
        <f>SUM(D14:D15)</f>
        <v>287814</v>
      </c>
      <c r="K15" s="4"/>
      <c r="L15" s="4"/>
      <c r="M15" s="4"/>
    </row>
    <row r="16" spans="1:13">
      <c r="A16" s="4">
        <v>9</v>
      </c>
      <c r="B16" s="4" t="s">
        <v>9</v>
      </c>
      <c r="C16" s="4"/>
      <c r="D16" s="23"/>
      <c r="E16" s="5" t="s">
        <v>26</v>
      </c>
      <c r="F16" s="4"/>
      <c r="G16" s="4"/>
      <c r="H16" s="4"/>
      <c r="I16" s="4"/>
      <c r="J16" s="4"/>
      <c r="K16" s="4"/>
      <c r="L16" s="4"/>
      <c r="M16" s="4"/>
    </row>
    <row r="17" spans="1:13">
      <c r="A17" s="4">
        <v>8</v>
      </c>
      <c r="B17" s="4" t="s">
        <v>8</v>
      </c>
      <c r="C17" s="4"/>
      <c r="D17" s="23"/>
      <c r="E17" s="5" t="s">
        <v>26</v>
      </c>
      <c r="F17" s="4"/>
      <c r="G17" s="4"/>
      <c r="H17" s="4"/>
      <c r="I17" s="4"/>
      <c r="J17" s="4"/>
      <c r="K17" s="4"/>
      <c r="L17" s="4"/>
      <c r="M17" s="4"/>
    </row>
    <row r="18" spans="1:13">
      <c r="A18" s="4">
        <v>8</v>
      </c>
      <c r="B18" s="4" t="s">
        <v>7</v>
      </c>
      <c r="C18" s="4"/>
      <c r="D18" s="23"/>
      <c r="E18" s="5" t="s">
        <v>26</v>
      </c>
      <c r="F18" s="23">
        <v>221907</v>
      </c>
      <c r="G18" s="4"/>
      <c r="H18" s="4"/>
      <c r="I18" s="4"/>
      <c r="J18" s="4"/>
      <c r="K18" s="4"/>
      <c r="L18" s="4"/>
      <c r="M18" s="4"/>
    </row>
    <row r="19" spans="1:13">
      <c r="A19" s="4">
        <v>7</v>
      </c>
      <c r="B19" s="4" t="s">
        <v>18</v>
      </c>
      <c r="C19" s="4"/>
      <c r="D19" s="23"/>
      <c r="E19" s="5" t="s">
        <v>26</v>
      </c>
      <c r="F19" s="4"/>
      <c r="G19" s="4"/>
      <c r="H19" s="4"/>
      <c r="I19" s="4"/>
      <c r="J19" s="4"/>
      <c r="K19" s="4"/>
      <c r="L19" s="4"/>
      <c r="M19" s="4"/>
    </row>
    <row r="20" spans="1:13">
      <c r="A20" s="4">
        <v>6</v>
      </c>
      <c r="B20" s="4" t="s">
        <v>17</v>
      </c>
      <c r="C20" s="4"/>
      <c r="D20" s="23"/>
      <c r="E20" s="5" t="s">
        <v>26</v>
      </c>
      <c r="F20" s="4"/>
      <c r="G20" s="4"/>
      <c r="H20" s="4"/>
      <c r="I20" s="4"/>
      <c r="J20" s="4"/>
      <c r="K20" s="4"/>
      <c r="L20" s="4"/>
      <c r="M20" s="4"/>
    </row>
    <row r="21" spans="1:13">
      <c r="A21" s="4">
        <v>6</v>
      </c>
      <c r="B21" s="4" t="s">
        <v>14</v>
      </c>
      <c r="C21" s="4"/>
      <c r="D21" s="23"/>
      <c r="E21" s="5" t="s">
        <v>26</v>
      </c>
      <c r="F21" s="4"/>
      <c r="G21" s="4"/>
      <c r="H21" s="4"/>
      <c r="I21" s="4"/>
      <c r="J21" s="4"/>
      <c r="K21" s="4"/>
      <c r="L21" s="4"/>
      <c r="M21" s="4"/>
    </row>
    <row r="22" spans="1:13">
      <c r="A22" s="4">
        <v>24</v>
      </c>
      <c r="B22" s="4" t="s">
        <v>3</v>
      </c>
      <c r="C22" s="4"/>
      <c r="D22" s="17">
        <v>110895</v>
      </c>
      <c r="E22" s="5" t="s">
        <v>27</v>
      </c>
      <c r="F22" s="4"/>
      <c r="G22" s="4"/>
      <c r="H22" s="4"/>
      <c r="I22" s="4"/>
      <c r="J22" s="4"/>
      <c r="K22" s="4"/>
      <c r="L22" s="4"/>
      <c r="M22" s="4"/>
    </row>
    <row r="23" spans="1:13">
      <c r="A23" s="4">
        <v>12</v>
      </c>
      <c r="B23" s="4" t="s">
        <v>16</v>
      </c>
      <c r="C23" s="4"/>
      <c r="D23" s="17">
        <v>113614</v>
      </c>
      <c r="E23" s="5" t="s">
        <v>27</v>
      </c>
      <c r="F23" s="4"/>
      <c r="G23" s="4"/>
      <c r="H23" s="4"/>
      <c r="I23" s="4"/>
      <c r="J23" s="4"/>
      <c r="K23" s="17">
        <f>SUM(D22:D23)</f>
        <v>224509</v>
      </c>
      <c r="L23" s="4"/>
      <c r="M23" s="4"/>
    </row>
    <row r="24" spans="1:13">
      <c r="A24" s="4">
        <v>14</v>
      </c>
      <c r="B24" s="4" t="s">
        <v>15</v>
      </c>
      <c r="C24" s="4"/>
      <c r="D24" s="26">
        <v>83882</v>
      </c>
      <c r="E24" s="5" t="s">
        <v>28</v>
      </c>
      <c r="F24" s="4"/>
      <c r="G24" s="4">
        <v>7500</v>
      </c>
      <c r="H24" s="4"/>
      <c r="I24" s="4"/>
      <c r="J24" s="4"/>
      <c r="K24" s="4"/>
      <c r="L24" s="4"/>
      <c r="M24" s="4"/>
    </row>
    <row r="25" spans="1:13">
      <c r="A25" s="4">
        <v>14</v>
      </c>
      <c r="B25" s="4" t="s">
        <v>13</v>
      </c>
      <c r="C25" s="4"/>
      <c r="D25" s="26">
        <v>84850</v>
      </c>
      <c r="E25" s="5" t="s">
        <v>28</v>
      </c>
      <c r="F25" s="4"/>
      <c r="G25" s="4">
        <v>7594</v>
      </c>
      <c r="H25" s="4"/>
      <c r="I25" s="4"/>
      <c r="J25" s="4"/>
      <c r="K25" s="4"/>
      <c r="L25" s="26">
        <f>SUM(D24:D25)</f>
        <v>168732</v>
      </c>
      <c r="M25" s="4"/>
    </row>
    <row r="26" spans="1:13">
      <c r="A26" s="4">
        <v>16</v>
      </c>
      <c r="B26" s="4" t="s">
        <v>2</v>
      </c>
      <c r="C26" s="4"/>
      <c r="D26" s="28">
        <v>20625</v>
      </c>
      <c r="E26" s="5" t="s">
        <v>29</v>
      </c>
      <c r="F26" s="4"/>
      <c r="G26" s="4">
        <v>20625</v>
      </c>
      <c r="H26" s="4"/>
      <c r="I26" s="4"/>
      <c r="J26" s="4"/>
      <c r="K26" s="4"/>
      <c r="L26" s="4"/>
      <c r="M26" s="28">
        <f>SUM(D26)</f>
        <v>20625</v>
      </c>
    </row>
    <row r="27" spans="1:13">
      <c r="A27" s="4"/>
      <c r="B27" s="4"/>
      <c r="C27" s="4"/>
      <c r="D27" s="4"/>
      <c r="E27" s="5"/>
      <c r="F27" s="4"/>
      <c r="G27" s="4"/>
      <c r="H27" s="4"/>
      <c r="I27" s="4"/>
      <c r="J27" s="4"/>
      <c r="K27" s="4"/>
      <c r="L27" s="4"/>
      <c r="M27" s="4"/>
    </row>
    <row r="28" spans="1:13">
      <c r="A28" s="4">
        <f>SUM(A9:A27)</f>
        <v>231</v>
      </c>
      <c r="B28" s="4"/>
      <c r="C28" s="4"/>
      <c r="D28" s="4"/>
      <c r="E28" s="5"/>
      <c r="F28" s="4"/>
      <c r="G28" s="4"/>
      <c r="H28" s="4"/>
      <c r="I28" s="4"/>
      <c r="J28" s="4"/>
      <c r="K28" s="4"/>
      <c r="L28" s="4"/>
      <c r="M28" s="4"/>
    </row>
    <row r="29" spans="1:13">
      <c r="A29" s="4">
        <v>12</v>
      </c>
      <c r="B29" s="4" t="s">
        <v>20</v>
      </c>
      <c r="C29" s="4"/>
      <c r="D29" s="4"/>
      <c r="E29" s="5"/>
      <c r="F29" s="4"/>
      <c r="G29" s="4"/>
      <c r="H29" s="4"/>
      <c r="I29" s="4"/>
      <c r="J29" s="4"/>
      <c r="K29" s="4"/>
      <c r="L29" s="4"/>
      <c r="M29" s="4"/>
    </row>
    <row r="30" spans="1:13">
      <c r="A30" s="4"/>
      <c r="B30" s="4"/>
      <c r="C30" s="4"/>
      <c r="D30" s="4"/>
      <c r="E30" s="5"/>
      <c r="F30" s="4"/>
      <c r="G30" s="4"/>
      <c r="H30" s="4"/>
      <c r="I30" s="4"/>
      <c r="J30" s="4"/>
      <c r="K30" s="4"/>
      <c r="L30" s="4"/>
      <c r="M30" s="4"/>
    </row>
    <row r="31" spans="1:13">
      <c r="A31" s="4">
        <f>SUM(A28:A29)</f>
        <v>243</v>
      </c>
      <c r="B31" s="4"/>
      <c r="C31" s="4"/>
      <c r="D31" s="4">
        <f>SUM(D9:D26)</f>
        <v>1136212</v>
      </c>
      <c r="E31" s="5"/>
      <c r="F31" s="4">
        <f>SUM(F18)</f>
        <v>221907</v>
      </c>
      <c r="G31" s="4"/>
      <c r="H31" s="4"/>
      <c r="I31" s="4"/>
      <c r="J31" s="4"/>
      <c r="K31" s="4"/>
      <c r="L31" s="4"/>
      <c r="M31" s="4"/>
    </row>
    <row r="32" spans="1:13">
      <c r="A32" s="4"/>
      <c r="B32" s="4"/>
      <c r="C32" s="4"/>
      <c r="D32" s="4"/>
      <c r="E32" s="5"/>
      <c r="F32" s="4"/>
      <c r="G32" s="4"/>
      <c r="H32" s="4"/>
      <c r="I32" s="4"/>
      <c r="J32" s="4"/>
      <c r="K32" s="4"/>
      <c r="L32" s="4"/>
      <c r="M32" s="4"/>
    </row>
    <row r="33" spans="1:13">
      <c r="A33" s="4"/>
      <c r="B33" s="4"/>
      <c r="C33" s="4"/>
      <c r="D33" s="4"/>
      <c r="E33" s="5"/>
      <c r="F33" s="4"/>
      <c r="G33" s="4"/>
      <c r="H33" s="4"/>
      <c r="I33" s="4"/>
      <c r="J33" s="4"/>
      <c r="K33" s="4"/>
      <c r="L33" s="4"/>
      <c r="M33" s="4"/>
    </row>
    <row r="34" spans="1:13">
      <c r="A34" s="4"/>
      <c r="B34" s="4" t="s">
        <v>30</v>
      </c>
      <c r="C34" s="4"/>
      <c r="D34" s="4"/>
      <c r="E34" s="5"/>
      <c r="F34" s="7">
        <f>SUM(D31+F31)</f>
        <v>1358119</v>
      </c>
      <c r="G34" s="7">
        <f>SUM(G9:G26)</f>
        <v>55657</v>
      </c>
      <c r="H34" s="4"/>
      <c r="I34" s="4"/>
      <c r="J34" s="4"/>
      <c r="K34" s="4"/>
      <c r="L34" s="4"/>
      <c r="M34" s="4"/>
    </row>
    <row r="35" spans="1:13">
      <c r="A35" s="13"/>
      <c r="B35" s="13"/>
      <c r="C35" s="13"/>
      <c r="D35" s="13"/>
      <c r="E35" s="14"/>
      <c r="F35" s="15"/>
      <c r="G35" s="15"/>
      <c r="H35" s="13"/>
      <c r="I35" s="13"/>
      <c r="J35" s="13"/>
      <c r="K35" s="13"/>
      <c r="L35" s="13"/>
      <c r="M35" s="13"/>
    </row>
    <row r="36" spans="1:13">
      <c r="A36" s="13"/>
      <c r="B36" s="13"/>
      <c r="C36" s="13"/>
      <c r="D36" s="13"/>
      <c r="E36" s="14"/>
      <c r="F36" s="15"/>
      <c r="G36" s="15"/>
      <c r="H36" s="13"/>
      <c r="I36" s="13"/>
      <c r="J36" s="13"/>
      <c r="K36" s="13"/>
      <c r="L36" s="13"/>
      <c r="M36" s="13"/>
    </row>
    <row r="37" spans="1:13">
      <c r="A37" s="57"/>
      <c r="B37" s="57"/>
      <c r="C37" s="57"/>
      <c r="D37" s="57"/>
      <c r="E37" s="57"/>
    </row>
    <row r="38" spans="1:13">
      <c r="A38" s="9"/>
      <c r="B38" s="10" t="s">
        <v>37</v>
      </c>
      <c r="C38" s="10" t="s">
        <v>34</v>
      </c>
      <c r="D38" s="10" t="s">
        <v>35</v>
      </c>
      <c r="E38" s="10" t="s">
        <v>33</v>
      </c>
      <c r="F38" s="32"/>
      <c r="G38" s="32"/>
      <c r="H38" s="32"/>
    </row>
    <row r="39" spans="1:13">
      <c r="A39" s="9"/>
      <c r="B39" s="10" t="s">
        <v>52</v>
      </c>
      <c r="C39" s="38"/>
      <c r="D39" s="10"/>
      <c r="E39" s="10"/>
      <c r="F39" s="32"/>
      <c r="G39" s="32"/>
      <c r="H39" s="32"/>
    </row>
    <row r="40" spans="1:13">
      <c r="A40" s="9" t="s">
        <v>54</v>
      </c>
      <c r="B40" s="3">
        <v>2018</v>
      </c>
      <c r="C40" s="38"/>
      <c r="D40" s="9"/>
      <c r="E40" s="11">
        <v>700000</v>
      </c>
      <c r="F40" s="32"/>
      <c r="G40" s="32"/>
      <c r="H40" s="32"/>
    </row>
    <row r="41" spans="1:13">
      <c r="A41" s="19" t="s">
        <v>38</v>
      </c>
      <c r="B41" s="3">
        <v>2018</v>
      </c>
      <c r="C41" s="9">
        <v>127575</v>
      </c>
      <c r="D41" s="9"/>
      <c r="E41" s="11">
        <f>SUM(E40+C41)</f>
        <v>827575</v>
      </c>
      <c r="F41" s="33"/>
      <c r="G41" s="32"/>
      <c r="H41" s="32"/>
    </row>
    <row r="42" spans="1:13">
      <c r="A42" s="19" t="s">
        <v>39</v>
      </c>
      <c r="B42" s="10">
        <v>2019</v>
      </c>
      <c r="C42" s="9"/>
      <c r="D42" s="20">
        <v>252600</v>
      </c>
      <c r="E42" s="11">
        <f>SUM(E41-D42)</f>
        <v>574975</v>
      </c>
      <c r="F42" s="33"/>
      <c r="G42" s="32"/>
      <c r="H42" s="34"/>
    </row>
    <row r="43" spans="1:13">
      <c r="A43" s="39" t="s">
        <v>38</v>
      </c>
      <c r="B43" s="3">
        <v>2019</v>
      </c>
      <c r="C43" s="9">
        <v>127575</v>
      </c>
      <c r="D43" s="9"/>
      <c r="E43" s="11">
        <f>SUM(E42+C43)</f>
        <v>702550</v>
      </c>
      <c r="F43" s="33"/>
      <c r="G43" s="32"/>
      <c r="H43" s="32"/>
    </row>
    <row r="44" spans="1:13">
      <c r="A44" s="19" t="s">
        <v>36</v>
      </c>
      <c r="B44" s="10">
        <v>2020</v>
      </c>
      <c r="C44" s="9"/>
      <c r="D44" s="22">
        <v>181926</v>
      </c>
      <c r="E44" s="11">
        <f>SUM(E43-D44)</f>
        <v>520624</v>
      </c>
      <c r="F44" s="33"/>
      <c r="G44" s="32"/>
      <c r="H44" s="32"/>
    </row>
    <row r="45" spans="1:13">
      <c r="A45" s="40" t="s">
        <v>40</v>
      </c>
      <c r="B45" s="3">
        <v>2020</v>
      </c>
      <c r="C45" s="9">
        <v>127575</v>
      </c>
      <c r="D45" s="9"/>
      <c r="E45" s="11">
        <f>SUM(E44+C45)</f>
        <v>648199</v>
      </c>
      <c r="F45" s="33"/>
      <c r="G45" s="32"/>
      <c r="H45" s="32"/>
    </row>
    <row r="46" spans="1:13">
      <c r="A46" s="19" t="s">
        <v>41</v>
      </c>
      <c r="B46" s="10">
        <v>2021</v>
      </c>
      <c r="C46" s="9"/>
      <c r="D46" s="21">
        <v>287814</v>
      </c>
      <c r="E46" s="11">
        <f>SUM(E45-D46)</f>
        <v>360385</v>
      </c>
      <c r="F46" s="33"/>
      <c r="G46" s="32"/>
      <c r="H46" s="32"/>
    </row>
    <row r="47" spans="1:13">
      <c r="A47" s="40" t="s">
        <v>38</v>
      </c>
      <c r="B47" s="3">
        <v>2021</v>
      </c>
      <c r="C47" s="9">
        <v>127575</v>
      </c>
      <c r="D47" s="9"/>
      <c r="E47" s="11">
        <f>SUM(E46+C47)</f>
        <v>487960</v>
      </c>
      <c r="F47" s="33"/>
      <c r="G47" s="32"/>
      <c r="H47" s="32"/>
    </row>
    <row r="48" spans="1:13">
      <c r="A48" s="19" t="s">
        <v>42</v>
      </c>
      <c r="B48" s="10">
        <v>2022</v>
      </c>
      <c r="C48" s="9"/>
      <c r="D48" s="35">
        <v>221907</v>
      </c>
      <c r="E48" s="11">
        <f>SUM(E47-D48)</f>
        <v>266053</v>
      </c>
      <c r="F48" s="33"/>
      <c r="G48" s="32"/>
      <c r="H48" s="32"/>
    </row>
    <row r="49" spans="1:8">
      <c r="A49" s="40" t="s">
        <v>38</v>
      </c>
      <c r="B49" s="3">
        <v>2023</v>
      </c>
      <c r="C49" s="12">
        <v>127575</v>
      </c>
      <c r="D49" s="9"/>
      <c r="E49" s="11">
        <f>SUM(E48+C49)</f>
        <v>393628</v>
      </c>
      <c r="F49" s="33"/>
      <c r="G49" s="32"/>
      <c r="H49" s="32"/>
    </row>
    <row r="50" spans="1:8">
      <c r="A50" s="19" t="s">
        <v>43</v>
      </c>
      <c r="B50" s="10">
        <v>2024</v>
      </c>
      <c r="C50" s="9"/>
      <c r="D50" s="25">
        <v>224509</v>
      </c>
      <c r="E50" s="11">
        <f>SUM(E49-D50)</f>
        <v>169119</v>
      </c>
      <c r="F50" s="33"/>
      <c r="G50" s="32"/>
      <c r="H50" s="32"/>
    </row>
    <row r="51" spans="1:8">
      <c r="A51" s="19" t="s">
        <v>38</v>
      </c>
      <c r="B51" s="3">
        <v>2024</v>
      </c>
      <c r="C51" s="9">
        <v>127575</v>
      </c>
      <c r="D51" s="9"/>
      <c r="E51" s="11">
        <f>SUM(E50+C51)</f>
        <v>296694</v>
      </c>
      <c r="F51" s="33"/>
      <c r="G51" s="32"/>
      <c r="H51" s="32"/>
    </row>
    <row r="52" spans="1:8">
      <c r="A52" s="40" t="s">
        <v>44</v>
      </c>
      <c r="B52" s="10">
        <v>2025</v>
      </c>
      <c r="C52" s="9"/>
      <c r="D52" s="27">
        <v>183826</v>
      </c>
      <c r="E52" s="11">
        <f>SUM(E51-D52)</f>
        <v>112868</v>
      </c>
      <c r="F52" s="33"/>
      <c r="G52" s="32"/>
      <c r="H52" s="32"/>
    </row>
    <row r="53" spans="1:8">
      <c r="A53" s="19" t="s">
        <v>38</v>
      </c>
      <c r="B53" s="3">
        <v>2025</v>
      </c>
      <c r="C53" s="12">
        <v>127575</v>
      </c>
      <c r="D53" s="9"/>
      <c r="E53" s="11">
        <f>SUM(E52+C53)</f>
        <v>240443</v>
      </c>
      <c r="F53" s="33"/>
      <c r="G53" s="32"/>
      <c r="H53" s="32"/>
    </row>
    <row r="54" spans="1:8">
      <c r="A54" s="19" t="s">
        <v>45</v>
      </c>
      <c r="B54" s="10">
        <v>2026</v>
      </c>
      <c r="C54" s="9"/>
      <c r="D54" s="29">
        <v>20625</v>
      </c>
      <c r="E54" s="11">
        <f>SUM(E53-D54)</f>
        <v>219818</v>
      </c>
      <c r="F54" s="33"/>
      <c r="G54" s="32"/>
      <c r="H54" s="32"/>
    </row>
    <row r="55" spans="1:8">
      <c r="A55" s="19" t="s">
        <v>38</v>
      </c>
      <c r="B55" s="3">
        <v>2026</v>
      </c>
      <c r="C55" s="9">
        <v>127575</v>
      </c>
      <c r="D55" s="9"/>
      <c r="E55" s="11">
        <f>SUM(E54+C55)</f>
        <v>347393</v>
      </c>
      <c r="F55" s="33"/>
      <c r="G55" s="32"/>
      <c r="H55" s="32"/>
    </row>
    <row r="56" spans="1:8">
      <c r="A56" s="30"/>
      <c r="B56" s="31"/>
      <c r="C56" s="32"/>
      <c r="D56" s="32"/>
      <c r="E56" s="33"/>
      <c r="F56" s="33"/>
      <c r="G56" s="32"/>
      <c r="H56" s="32"/>
    </row>
    <row r="57" spans="1:8">
      <c r="A57" s="36" t="s">
        <v>50</v>
      </c>
      <c r="B57" s="3" t="s">
        <v>51</v>
      </c>
      <c r="C57" s="9">
        <v>525</v>
      </c>
      <c r="D57" s="32"/>
      <c r="E57" s="33"/>
      <c r="F57" s="33"/>
      <c r="G57" s="32"/>
      <c r="H57" s="32"/>
    </row>
    <row r="58" spans="1:8">
      <c r="A58" s="30"/>
      <c r="B58" s="31"/>
      <c r="C58" s="32"/>
      <c r="D58" s="32"/>
      <c r="E58" s="33"/>
      <c r="F58" s="33"/>
      <c r="G58" s="32"/>
      <c r="H58" s="32"/>
    </row>
    <row r="59" spans="1:8">
      <c r="A59" s="36" t="s">
        <v>46</v>
      </c>
      <c r="B59" s="2"/>
      <c r="C59" s="9"/>
      <c r="D59" s="9"/>
      <c r="E59" s="11">
        <v>250000</v>
      </c>
      <c r="F59" s="33"/>
      <c r="G59" s="32"/>
      <c r="H59" s="32"/>
    </row>
    <row r="60" spans="1:8">
      <c r="A60" s="36" t="s">
        <v>47</v>
      </c>
      <c r="B60" s="2"/>
      <c r="C60" s="9"/>
      <c r="D60" s="9"/>
      <c r="E60" s="11">
        <v>400000</v>
      </c>
      <c r="F60" s="33"/>
      <c r="G60" s="32"/>
      <c r="H60" s="32"/>
    </row>
    <row r="61" spans="1:8">
      <c r="A61" s="19" t="s">
        <v>49</v>
      </c>
      <c r="B61" s="2"/>
      <c r="C61" s="9"/>
      <c r="D61" s="9"/>
      <c r="E61" s="11">
        <v>50000</v>
      </c>
      <c r="F61" s="32"/>
      <c r="G61" s="32"/>
      <c r="H61" s="32"/>
    </row>
    <row r="62" spans="1:8">
      <c r="A62" s="9" t="s">
        <v>48</v>
      </c>
      <c r="B62" s="9"/>
      <c r="C62" s="9"/>
      <c r="D62" s="9"/>
      <c r="E62" s="37">
        <f ca="1">SUM(E59:E62)</f>
        <v>700000</v>
      </c>
      <c r="F62" s="12"/>
      <c r="G62" s="12"/>
      <c r="H62" s="12"/>
    </row>
    <row r="63" spans="1:8">
      <c r="F63" s="12"/>
      <c r="G63" s="12"/>
      <c r="H63" s="12"/>
    </row>
    <row r="66" spans="1:10">
      <c r="A66" s="42" t="s">
        <v>53</v>
      </c>
      <c r="B66" s="42"/>
      <c r="C66" s="42"/>
      <c r="D66" s="42"/>
      <c r="E66" s="43"/>
    </row>
    <row r="69" spans="1:10">
      <c r="A69" s="12" t="s">
        <v>57</v>
      </c>
    </row>
    <row r="70" spans="1:10">
      <c r="A70" s="12" t="s">
        <v>59</v>
      </c>
    </row>
    <row r="71" spans="1:10">
      <c r="A71" t="s">
        <v>58</v>
      </c>
    </row>
    <row r="72" spans="1:10">
      <c r="A72" t="s">
        <v>60</v>
      </c>
    </row>
    <row r="73" spans="1:10">
      <c r="A73" t="s">
        <v>61</v>
      </c>
    </row>
    <row r="75" spans="1:10" ht="21">
      <c r="A75" s="46" t="s">
        <v>63</v>
      </c>
      <c r="B75" s="46"/>
      <c r="C75" s="46"/>
      <c r="D75" s="46"/>
      <c r="E75" s="47"/>
      <c r="F75" s="46"/>
      <c r="G75" s="48"/>
      <c r="H75" s="48"/>
      <c r="I75" s="48"/>
      <c r="J75" s="48"/>
    </row>
    <row r="77" spans="1:10" ht="21">
      <c r="A77" s="44" t="s">
        <v>64</v>
      </c>
      <c r="B77" s="44"/>
      <c r="C77" s="44"/>
      <c r="D77" s="44"/>
      <c r="F77" s="45" t="s">
        <v>65</v>
      </c>
    </row>
    <row r="78" spans="1:10" ht="21">
      <c r="A78" s="50" t="s">
        <v>66</v>
      </c>
      <c r="B78" s="50"/>
      <c r="C78" s="50"/>
      <c r="D78" s="50"/>
      <c r="E78" s="41"/>
      <c r="F78" s="51" t="s">
        <v>67</v>
      </c>
    </row>
    <row r="79" spans="1:10" ht="21">
      <c r="A79" s="44"/>
      <c r="B79" s="44"/>
      <c r="C79" s="44"/>
      <c r="D79" s="44"/>
      <c r="F79" s="45"/>
    </row>
    <row r="80" spans="1:10" ht="21.75" thickBot="1">
      <c r="A80" s="52" t="s">
        <v>69</v>
      </c>
      <c r="B80" s="52"/>
      <c r="C80" s="52"/>
      <c r="D80" s="52"/>
      <c r="E80" s="49"/>
      <c r="F80" s="53" t="s">
        <v>68</v>
      </c>
    </row>
    <row r="81" ht="15.75" thickTop="1"/>
  </sheetData>
  <sortState ref="A8:G25">
    <sortCondition ref="E8:E25"/>
  </sortState>
  <mergeCells count="3">
    <mergeCell ref="A4:M4"/>
    <mergeCell ref="A37:E37"/>
    <mergeCell ref="A2:M2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2018-09-15T13:10:34Z</dcterms:modified>
</cp:coreProperties>
</file>