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22cacde0e6679a1/Avlsråd 2026/"/>
    </mc:Choice>
  </mc:AlternateContent>
  <xr:revisionPtr revIDLastSave="11" documentId="8_{403F2EE6-E530-42A7-AF19-4DC0BD12469F}" xr6:coauthVersionLast="47" xr6:coauthVersionMax="47" xr10:uidLastSave="{D5D1549C-E2BA-4EA6-87FC-4839D1EB7247}"/>
  <bookViews>
    <workbookView xWindow="-110" yWindow="-110" windowWidth="22620" windowHeight="13500" activeTab="3" xr2:uid="{00000000-000D-0000-FFFF-FFFF00000000}"/>
  </bookViews>
  <sheets>
    <sheet name="Status" sheetId="5" r:id="rId1"/>
    <sheet name="Behandlede parringsforespørsler" sheetId="1" r:id="rId2"/>
    <sheet name="Hannhundbruk" sheetId="2" r:id="rId3"/>
    <sheet name="Forespørsler" sheetId="3" r:id="rId4"/>
  </sheets>
  <definedNames>
    <definedName name="_xlnm._FilterDatabase" localSheetId="1" hidden="1">'Behandlede parringsforespørsler'!$A$3:$M$48</definedName>
    <definedName name="_xlnm.Print_Area" localSheetId="2">Hannhundbruk!$A:$J</definedName>
    <definedName name="_xlnm.Print_Titles" localSheetId="1">'Behandlede parringsforespørsler'!$1:$3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" l="1"/>
  <c r="K8" i="1"/>
  <c r="K5" i="1" l="1"/>
  <c r="K6" i="1"/>
  <c r="K7" i="1"/>
  <c r="K9" i="1"/>
  <c r="K10" i="1"/>
  <c r="K11" i="1"/>
  <c r="K12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4" i="1"/>
  <c r="E2" i="3"/>
  <c r="B4" i="5" s="1"/>
  <c r="B2" i="3"/>
  <c r="B2" i="5" s="1"/>
  <c r="I2" i="3"/>
  <c r="D4" i="5" s="1"/>
  <c r="D2" i="5"/>
  <c r="E28" i="2"/>
  <c r="F28" i="2"/>
  <c r="G28" i="2"/>
  <c r="H28" i="2"/>
  <c r="I28" i="2"/>
  <c r="J28" i="2"/>
  <c r="D28" i="2"/>
  <c r="G2" i="3"/>
  <c r="F2" i="3"/>
  <c r="D6" i="5"/>
  <c r="D5" i="5"/>
  <c r="D7" i="5" l="1"/>
  <c r="D8" i="5" s="1"/>
  <c r="B8" i="5"/>
  <c r="B3" i="5"/>
  <c r="H2" i="3"/>
  <c r="J2" i="3"/>
  <c r="K2" i="3"/>
  <c r="D3" i="5" s="1"/>
</calcChain>
</file>

<file path=xl/sharedStrings.xml><?xml version="1.0" encoding="utf-8"?>
<sst xmlns="http://schemas.openxmlformats.org/spreadsheetml/2006/main" count="288" uniqueCount="204">
  <si>
    <t>Eier</t>
  </si>
  <si>
    <t>Tispe</t>
  </si>
  <si>
    <t>Forventet
parring</t>
  </si>
  <si>
    <t>Kull</t>
  </si>
  <si>
    <t>Tom</t>
  </si>
  <si>
    <t>Annet</t>
  </si>
  <si>
    <t>Sum</t>
  </si>
  <si>
    <t>Forespørsel</t>
  </si>
  <si>
    <t>Ant.
Hann</t>
  </si>
  <si>
    <t>Ant.
Tisper</t>
  </si>
  <si>
    <t>Ikke
anbefalt</t>
  </si>
  <si>
    <t>Parret
dato</t>
  </si>
  <si>
    <t>Født dato/
Status</t>
  </si>
  <si>
    <t>Tot.</t>
  </si>
  <si>
    <t>Kommentarer</t>
  </si>
  <si>
    <t>Ikke
brukt</t>
  </si>
  <si>
    <t>Tittel / Navn / Reg. nr.</t>
  </si>
  <si>
    <t>F</t>
  </si>
  <si>
    <t>Altern</t>
  </si>
  <si>
    <t>Kommentar</t>
  </si>
  <si>
    <t>Levende valper i snitt pr. kull:</t>
  </si>
  <si>
    <t>Levende valper:</t>
  </si>
  <si>
    <t>Forespørsler:</t>
  </si>
  <si>
    <t>Parringer er utført:</t>
  </si>
  <si>
    <t>Anbefalinger/godkjenninger blir ikke brukt:</t>
  </si>
  <si>
    <t>Anbefalinger/godkjenninger gjenstår å bruke:</t>
  </si>
  <si>
    <t>Parringer tomme:</t>
  </si>
  <si>
    <t>Andre årsaker (Kompl./ forulykket / dødfødte):</t>
  </si>
  <si>
    <t>Hanner:</t>
  </si>
  <si>
    <t>Tisper:</t>
  </si>
  <si>
    <t>Paret</t>
  </si>
  <si>
    <t>Eier/Oppdretter</t>
  </si>
  <si>
    <t>Kull er født</t>
  </si>
  <si>
    <t>,</t>
  </si>
  <si>
    <t>Forespørsler under behandling:</t>
  </si>
  <si>
    <t xml:space="preserve">
Behandlede forespørsler</t>
  </si>
  <si>
    <t>Anb</t>
  </si>
  <si>
    <t>Godkjente forespørsler:</t>
  </si>
  <si>
    <t>Ikke godkjente forespørsler:</t>
  </si>
  <si>
    <t>Dødfødte valper</t>
  </si>
  <si>
    <t>Hannhunder, bruk og resultat i avlssesongen 2026</t>
  </si>
  <si>
    <t xml:space="preserve">Behandlede parringsforespørsler for 2026  </t>
  </si>
  <si>
    <t>N UCH N J(D)CH RR Gåvålias Zelda NO47770/20</t>
  </si>
  <si>
    <t>N J(D)CH CR Jago NO42560/20</t>
  </si>
  <si>
    <t>Arne Sognelien, Vælerenveien97, 3533 TYRISTRAND, mobil 95846706</t>
  </si>
  <si>
    <t>,Hannhund</t>
  </si>
  <si>
    <t>Overført fra 2025</t>
  </si>
  <si>
    <t>Slengslias Luna NO48119/20</t>
  </si>
  <si>
    <t>Bjørn Fagernes, Skaftnesvegen 102, 7985 FOLDEREID, mobil 90532515</t>
  </si>
  <si>
    <t>Rune Arstein, Foldavegen 4475, 7970 KOLVEREID, mobil 92449373</t>
  </si>
  <si>
    <t>Tande Svein Erik</t>
  </si>
  <si>
    <t>Fagernes, Bjørn</t>
  </si>
  <si>
    <t>Luski NO47199/18</t>
  </si>
  <si>
    <t>Aasrum, Magne</t>
  </si>
  <si>
    <t>Magne Aasrum, Hvitsteinveien 34, 3243 KODAL, mobil 95746819</t>
  </si>
  <si>
    <t>Ito NO50504/17</t>
  </si>
  <si>
    <t>Halvor Midtsundstad, Rudsvegen 123, 2436 VÅLER i SOLØR, mobil 95166428</t>
  </si>
  <si>
    <t>årsskiftet 25/26</t>
  </si>
  <si>
    <t>S</t>
  </si>
  <si>
    <t>D</t>
  </si>
  <si>
    <t>Arstein, Rune</t>
  </si>
  <si>
    <t>Sognelien , Arne</t>
  </si>
  <si>
    <t>Midtsundstad, Halvor</t>
  </si>
  <si>
    <t>N UCH Dotsupen's LP Odin NO63614/21</t>
  </si>
  <si>
    <t>Svein Erik Tande, Kleppelivegen 52, 2680 VÅGÅ, mobil 90738276</t>
  </si>
  <si>
    <t>Havdal, Jan</t>
  </si>
  <si>
    <t>N J(D)CH Kira NO32485/22</t>
  </si>
  <si>
    <t>Agnes av Maurvangen NO38388/21</t>
  </si>
  <si>
    <t>Morgenlie, Anne Dalseth</t>
  </si>
  <si>
    <t>overført fra 2025</t>
  </si>
  <si>
    <t>Anne Dalseth Morgenliie, Buråsvegen 7, 2032 Maura, mobil 91807211</t>
  </si>
  <si>
    <t>Åge Skjæveland, Myrlandskroken 13, 4336 SANDNES, mobil 93670181</t>
  </si>
  <si>
    <t>Januar</t>
  </si>
  <si>
    <t>N J(D)CH N UCH Solvoll's Tyr NO44229/22</t>
  </si>
  <si>
    <t>Skjæveland, Åge</t>
  </si>
  <si>
    <t>N J(D)CH Gåvålias Opera NO52859/22</t>
  </si>
  <si>
    <t>Ressem, Isak</t>
  </si>
  <si>
    <t>Blir ikke brukt</t>
  </si>
  <si>
    <t>Alternativ: Ito NO50504/17</t>
  </si>
  <si>
    <t>AB Nikki SE52490/2021 (NO51239/21)</t>
  </si>
  <si>
    <t>Linda Landby Adelsson</t>
  </si>
  <si>
    <t>forventet løpetid jan 2026</t>
  </si>
  <si>
    <t>Isak Reesem, Brettingvegen 8, 7796 FOLLAFOSS, mobil 46612858</t>
  </si>
  <si>
    <t>Rune Langås, Hølondavegen 1844, 7212 KORSVEGEN, mobil 41531565</t>
  </si>
  <si>
    <t>Lynet NO33510/23</t>
  </si>
  <si>
    <t>Langås, Rune</t>
  </si>
  <si>
    <t>N J(D)CH N UCH HS Ivy NO38715/21</t>
  </si>
  <si>
    <t>Stikbakke, Helge</t>
  </si>
  <si>
    <t>forventet løpetid des/jan</t>
  </si>
  <si>
    <t>Sommerstad, Heidi</t>
  </si>
  <si>
    <t>Jussi NO44352/19</t>
  </si>
  <si>
    <t>Helge Stikbakke, Gransmarka 11, 2850 LENA,  97664791</t>
  </si>
  <si>
    <t>Magne Kristain Dyste, Kolbulinna 975, 2847 KOLBU, mobil 95909333</t>
  </si>
  <si>
    <t>Dyste, Magne K.</t>
  </si>
  <si>
    <t>Senta NO39214/21</t>
  </si>
  <si>
    <t>Pedersen, Per Alfred</t>
  </si>
  <si>
    <t>GODKJENNING</t>
  </si>
  <si>
    <t>Jan Havdal, Åsvegen 340, 7224 MELHUS, mobil 95072987</t>
  </si>
  <si>
    <t>Sang av Kistefjell NO35378/14</t>
  </si>
  <si>
    <t>Sang Av Kistefjell NO35378/14</t>
  </si>
  <si>
    <t>Godkj</t>
  </si>
  <si>
    <t>CR Solan NO44039/22</t>
  </si>
  <si>
    <t>Flesvik, Jørgen</t>
  </si>
  <si>
    <t>Per Alfred Pedersen, Ringstadvegen, 2750 GRAN, mobil 99580296</t>
  </si>
  <si>
    <t>Jørgen Flesvik, Nesmoen 45, 3540 NESBYEN, mobil 97164395</t>
  </si>
  <si>
    <t>Løpetid des 25</t>
  </si>
  <si>
    <t>Linda Veronika Landby, Nymyrtjalen 8, SE-92292 VINDELEN, Sverige, mobil +460738230685</t>
  </si>
  <si>
    <t>Bjørn Erling Sogn, Øvre Nordsinni 65, 2870 DOKKA, mobil 99160657</t>
  </si>
  <si>
    <t>N J(D)CH  NO J(R)CH Turbo NO37222/18</t>
  </si>
  <si>
    <t>Sogn, Bjørn Erling</t>
  </si>
  <si>
    <t>C.I.B N SE FI UCH NORDIC UCH N J(D)CH Sigrid av Maurvangen NO38389/21</t>
  </si>
  <si>
    <t>C.I.B DK N UCH NORDIC UCH KT Glenna Wilde NO49431/19</t>
  </si>
  <si>
    <t>Sandåker, Gudmund</t>
  </si>
  <si>
    <t>N J(D)CH Vimsbygdas Amira NO46601/22</t>
  </si>
  <si>
    <t>Kvisler Øystein</t>
  </si>
  <si>
    <t>Løpetid mars</t>
  </si>
  <si>
    <t>RR N J(D)CH Sundtoppen's Selma NO49580/20</t>
  </si>
  <si>
    <t>Ice-icora Jenni NO48153/20</t>
  </si>
  <si>
    <t>Andresen, Kjell Øivind</t>
  </si>
  <si>
    <t>Løpetid febr/mars</t>
  </si>
  <si>
    <t>Tyra NO40459/18</t>
  </si>
  <si>
    <t>Amundsen, Gunnar Kværne</t>
  </si>
  <si>
    <t>23 og 25.12.25</t>
  </si>
  <si>
    <t>Hjallis Av Harafjell NO44184/13</t>
  </si>
  <si>
    <t>inseminert 3.1.26</t>
  </si>
  <si>
    <t xml:space="preserve">Hjallis Av Harafjell NO44184/13
</t>
  </si>
  <si>
    <t>Gunnar Amundsen, Dalsvegen 639, 2940 HEGGENES</t>
  </si>
  <si>
    <t>N J(D)CH NO J(R)CH Turbo NO37222/18</t>
  </si>
  <si>
    <t>Øystein Kvisler, Dyrbekkveien 204, 1816 SKIPTVET, mobil 92816654</t>
  </si>
  <si>
    <t>Mars</t>
  </si>
  <si>
    <t>Kjell-Øyvind Andresen, Møllevegen 20, 1929 AULI, mobil 45869019</t>
  </si>
  <si>
    <t>N J(D)CH Pg Rocki NO45565/19</t>
  </si>
  <si>
    <t>Ronny Hansen, Gunnerudveien 31, 3410 SYLLING, mobil 91878389</t>
  </si>
  <si>
    <t>Februar/mars</t>
  </si>
  <si>
    <t xml:space="preserve">Sheila Rao, Ner-Svenningdalsvegen 97,8682 Trofors,                                mobil 90788437 
</t>
  </si>
  <si>
    <t xml:space="preserve">Vegar Sølvsberg/Bård Ørbakk Larsen                                        Vegar Sølvsberg mobil 95803628                         Bård Ørbakk Larsen                  mobil 90111444                           
                   </t>
  </si>
  <si>
    <t>Larsen,B.Ø/Sølvsberg, V</t>
  </si>
  <si>
    <t>Rao, Sheila</t>
  </si>
  <si>
    <t>Hansen, Ronny</t>
  </si>
  <si>
    <t>Kvisler, Clas Ståle</t>
  </si>
  <si>
    <t>Gudmund Sandåker, Sandåker 39, 4980 GJERSTAD, mobil 41679557</t>
  </si>
  <si>
    <t>RR N J(D)CH HS Aylo NO51776/20</t>
  </si>
  <si>
    <t>inseminert 25 og 26 jan</t>
  </si>
  <si>
    <t>inseminert 26.1.26</t>
  </si>
  <si>
    <t>CR Lissi NO44043/22</t>
  </si>
  <si>
    <t>Røraas, Carl Inge</t>
  </si>
  <si>
    <t>inseminert 15 februar</t>
  </si>
  <si>
    <t>Clas Ståle Kvisler, Sønsterødveien 182, 1591 SPERREBOTN, mobil 98214877</t>
  </si>
  <si>
    <t>PG Frøya NO47089/23</t>
  </si>
  <si>
    <t>Håbestad, Svein Jakob</t>
  </si>
  <si>
    <t>Forventet løpetid mars</t>
  </si>
  <si>
    <t>Hs Bella NO51782/20</t>
  </si>
  <si>
    <t>Kvisler, Glenn</t>
  </si>
  <si>
    <t>Bekreftet drektig 23.2.26</t>
  </si>
  <si>
    <t>Kora NO44260/19</t>
  </si>
  <si>
    <t xml:space="preserve">Glenn Kvisler, Redalen 823, 3535 KRØDEREN, mobil 95913387                            Clas Kvisler mobil 98214877     </t>
  </si>
  <si>
    <t>Stoa, Jan Petter</t>
  </si>
  <si>
    <t>NO J(D)CH Bojans Bruno NO43617/20</t>
  </si>
  <si>
    <t>Lykke, Erik E</t>
  </si>
  <si>
    <t>N J(D)CH Bs-Fenris NO40459/15</t>
  </si>
  <si>
    <t>Svein Jakob Håbestad, Kroken 70, 4885 GRIMSTAD, mobil 47011665</t>
  </si>
  <si>
    <t>Jan Petter Stoa, Ringsevja 13, 3830 ULEFOSS, mobil 41449092</t>
  </si>
  <si>
    <t>Erik Eriksønn Lykke, Kapellveien 62B, 0487 OSLO, mobil 95756635</t>
  </si>
  <si>
    <t>vår/sommer</t>
  </si>
  <si>
    <t>03.03.26 Drektig</t>
  </si>
  <si>
    <t>Overføres neste sesong</t>
  </si>
  <si>
    <t>Bekreftet drektig 11.3.26</t>
  </si>
  <si>
    <t>Bekreftet drektig 9.3.26</t>
  </si>
  <si>
    <t>Mars/april</t>
  </si>
  <si>
    <t>Carl Inge Røraas, Bjørnholtveien 32, 3614 KONGSBERG, mobil 95969034</t>
  </si>
  <si>
    <t>Vår/sommer</t>
  </si>
  <si>
    <t>inseminert 13 mars</t>
  </si>
  <si>
    <t>JF Luna NO40763/20</t>
  </si>
  <si>
    <t>Hove, Jens</t>
  </si>
  <si>
    <t>Løpetid mars/april</t>
  </si>
  <si>
    <t>En døde etter dag 2</t>
  </si>
  <si>
    <t>Jens Hove, Heggøya 13, 7334 STORÅS, mobil 99573495</t>
  </si>
  <si>
    <t>New Divine's Arrx NO39612/23</t>
  </si>
  <si>
    <t>Ingar Gravrok, Ålmenningsvegen 1409, 7387 SINGSÅS, mobil 90766353</t>
  </si>
  <si>
    <t>April</t>
  </si>
  <si>
    <t>Gravrok, Ingar</t>
  </si>
  <si>
    <t>Bekreftet drektig 9.4.26</t>
  </si>
  <si>
    <t xml:space="preserve">Inseminert 7.4.26 </t>
  </si>
  <si>
    <t>5 og 7.4.26</t>
  </si>
  <si>
    <t>Bekreftet drektig 27.4.26</t>
  </si>
  <si>
    <t>30.04 og inseminert 02.05</t>
  </si>
  <si>
    <t>En hannhund døde etter få dager</t>
  </si>
  <si>
    <t>Magne Lund, Vestersivegen 1025, 8685 TROFORS, mobil 47453403</t>
  </si>
  <si>
    <t>NO UCH HS Senta NO51781/20</t>
  </si>
  <si>
    <t xml:space="preserve"> Bob NO32279/17</t>
  </si>
  <si>
    <t>MaiJuni</t>
  </si>
  <si>
    <t>Avventer parring løpetid slutten av året</t>
  </si>
  <si>
    <t>Ole-Johan Eivindsen, Svenningdalsvegen 247, 8685 TROFORS, mobil 90238478 Bård Ørbak Larsen, mobil 90111444</t>
  </si>
  <si>
    <t>Lund, Magnme</t>
  </si>
  <si>
    <t>Eivindsen, Ole Johan</t>
  </si>
  <si>
    <t>18,19 og 20.05.2026</t>
  </si>
  <si>
    <t>1 tispe døde etter noen dager.</t>
  </si>
  <si>
    <t>Bekreftet drektig 27.05.26</t>
  </si>
  <si>
    <t>Blir ikke parret</t>
  </si>
  <si>
    <t>totalt 13 valper, 4 dødfødte</t>
  </si>
  <si>
    <t>Status pr 30.07.26</t>
  </si>
  <si>
    <t>N UCH Hålandsbotn Ronja NO43711/21</t>
  </si>
  <si>
    <t>Håland, Geir</t>
  </si>
  <si>
    <t>Forv. løpetid sept/okt/nov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</si>
</sst>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4]mmmm\ yyyy;@"/>
    <numFmt numFmtId="165" formatCode="[$-414]mmm\.\ yy;@"/>
  </numFmts>
  <fonts count="32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Helvetica"/>
    </font>
    <font>
      <sz val="8"/>
      <name val="Arial"/>
      <family val="2"/>
    </font>
    <font>
      <sz val="9"/>
      <color indexed="16"/>
      <name val="Arial"/>
      <family val="2"/>
    </font>
    <font>
      <sz val="9"/>
      <color indexed="17"/>
      <name val="Arial"/>
      <family val="2"/>
    </font>
    <font>
      <sz val="11"/>
      <name val="Arial"/>
      <family val="2"/>
    </font>
    <font>
      <b/>
      <sz val="8"/>
      <name val="Helvetica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9"/>
      <color rgb="FF00B050"/>
      <name val="Arial"/>
      <family val="2"/>
    </font>
    <font>
      <sz val="9"/>
      <color theme="1"/>
      <name val="Arial"/>
      <family val="2"/>
    </font>
    <font>
      <b/>
      <sz val="10"/>
      <color rgb="FF00B05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u/>
      <sz val="9"/>
      <color rgb="FF0070C0"/>
      <name val="Arial"/>
      <family val="2"/>
    </font>
    <font>
      <b/>
      <u/>
      <sz val="9"/>
      <color theme="10"/>
      <name val="Arial"/>
      <family val="2"/>
    </font>
    <font>
      <b/>
      <u/>
      <sz val="10"/>
      <color rgb="FF0070C0"/>
      <name val="Arial"/>
      <family val="2"/>
    </font>
    <font>
      <b/>
      <u/>
      <sz val="9"/>
      <color rgb="FFFF0000"/>
      <name val="Arial"/>
      <family val="2"/>
    </font>
    <font>
      <b/>
      <sz val="8"/>
      <color rgb="FF00B050"/>
      <name val="Arial"/>
      <family val="2"/>
    </font>
    <font>
      <sz val="9"/>
      <color rgb="FFFF0000"/>
      <name val="Arial"/>
      <family val="2"/>
    </font>
    <font>
      <b/>
      <sz val="8"/>
      <color rgb="FFFF0000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/>
    <xf numFmtId="0" fontId="22" fillId="0" borderId="0" applyNumberFormat="0" applyFill="0" applyBorder="0" applyAlignment="0" applyProtection="0"/>
  </cellStyleXfs>
  <cellXfs count="110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3" fillId="0" borderId="2" xfId="0" applyFont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5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5" fillId="0" borderId="1" xfId="0" applyFont="1" applyBorder="1"/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0" xfId="0" applyFont="1"/>
    <xf numFmtId="0" fontId="12" fillId="0" borderId="0" xfId="0" applyFont="1"/>
    <xf numFmtId="0" fontId="9" fillId="0" borderId="0" xfId="0" applyFont="1" applyAlignment="1">
      <alignment vertical="top" wrapText="1"/>
    </xf>
    <xf numFmtId="0" fontId="3" fillId="0" borderId="4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horizontal="center" vertical="top"/>
    </xf>
    <xf numFmtId="0" fontId="5" fillId="0" borderId="7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vertical="top"/>
    </xf>
    <xf numFmtId="14" fontId="3" fillId="0" borderId="0" xfId="0" applyNumberFormat="1" applyFont="1" applyAlignment="1">
      <alignment horizontal="right" vertical="top" wrapText="1"/>
    </xf>
    <xf numFmtId="0" fontId="14" fillId="0" borderId="13" xfId="0" applyFont="1" applyBorder="1" applyAlignment="1">
      <alignment horizontal="center"/>
    </xf>
    <xf numFmtId="0" fontId="11" fillId="0" borderId="14" xfId="0" applyFont="1" applyBorder="1" applyAlignment="1">
      <alignment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6" xfId="0" applyFont="1" applyBorder="1" applyAlignment="1">
      <alignment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5" fillId="0" borderId="0" xfId="1"/>
    <xf numFmtId="0" fontId="3" fillId="0" borderId="13" xfId="0" applyFont="1" applyBorder="1" applyAlignment="1">
      <alignment horizontal="center"/>
    </xf>
    <xf numFmtId="0" fontId="16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19" fillId="0" borderId="0" xfId="0" applyFont="1"/>
    <xf numFmtId="0" fontId="17" fillId="0" borderId="2" xfId="0" applyFont="1" applyBorder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/>
    <xf numFmtId="0" fontId="20" fillId="0" borderId="2" xfId="0" applyFont="1" applyBorder="1" applyAlignment="1">
      <alignment vertical="top"/>
    </xf>
    <xf numFmtId="0" fontId="21" fillId="0" borderId="0" xfId="0" applyFont="1"/>
    <xf numFmtId="0" fontId="10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3" fillId="0" borderId="0" xfId="0" applyFont="1"/>
    <xf numFmtId="0" fontId="20" fillId="0" borderId="4" xfId="0" applyFont="1" applyBorder="1" applyAlignment="1">
      <alignment vertical="top" wrapText="1"/>
    </xf>
    <xf numFmtId="0" fontId="17" fillId="0" borderId="2" xfId="0" applyFont="1" applyBorder="1"/>
    <xf numFmtId="0" fontId="5" fillId="0" borderId="0" xfId="0" applyFont="1" applyAlignment="1">
      <alignment horizontal="center" vertical="center"/>
    </xf>
    <xf numFmtId="0" fontId="21" fillId="0" borderId="0" xfId="0" applyFont="1" applyAlignment="1">
      <alignment wrapText="1"/>
    </xf>
    <xf numFmtId="0" fontId="25" fillId="0" borderId="0" xfId="2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165" fontId="3" fillId="0" borderId="0" xfId="0" applyNumberFormat="1" applyFont="1" applyAlignment="1">
      <alignment horizontal="left" vertical="top" wrapText="1"/>
    </xf>
    <xf numFmtId="17" fontId="3" fillId="0" borderId="0" xfId="0" applyNumberFormat="1" applyFont="1" applyAlignment="1">
      <alignment horizontal="left" vertical="top" wrapText="1"/>
    </xf>
    <xf numFmtId="0" fontId="1" fillId="0" borderId="0" xfId="0" applyFont="1"/>
    <xf numFmtId="0" fontId="19" fillId="0" borderId="0" xfId="0" applyFont="1" applyAlignment="1">
      <alignment vertical="center"/>
    </xf>
    <xf numFmtId="0" fontId="27" fillId="0" borderId="0" xfId="0" applyFont="1" applyAlignment="1">
      <alignment vertical="top" wrapText="1"/>
    </xf>
    <xf numFmtId="0" fontId="28" fillId="0" borderId="2" xfId="0" applyFont="1" applyBorder="1" applyAlignment="1">
      <alignment vertical="top"/>
    </xf>
    <xf numFmtId="0" fontId="30" fillId="0" borderId="2" xfId="0" applyFont="1" applyBorder="1" applyAlignment="1">
      <alignment vertical="top"/>
    </xf>
    <xf numFmtId="0" fontId="17" fillId="0" borderId="2" xfId="0" applyFont="1" applyBorder="1" applyAlignment="1">
      <alignment vertical="top"/>
    </xf>
    <xf numFmtId="14" fontId="26" fillId="0" borderId="19" xfId="2" applyNumberFormat="1" applyFont="1" applyFill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31" fillId="0" borderId="19" xfId="2" applyFont="1" applyBorder="1" applyAlignment="1">
      <alignment vertical="top" wrapText="1"/>
    </xf>
    <xf numFmtId="0" fontId="31" fillId="0" borderId="0" xfId="2" applyFont="1" applyAlignment="1">
      <alignment vertical="top" wrapText="1"/>
    </xf>
    <xf numFmtId="0" fontId="31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right" vertical="top" wrapText="1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22" fillId="0" borderId="0" xfId="2"/>
    <xf numFmtId="0" fontId="3" fillId="0" borderId="0" xfId="1" applyFont="1" applyAlignment="1">
      <alignment vertical="top" wrapText="1"/>
    </xf>
  </cellXfs>
  <cellStyles count="3">
    <cellStyle name="Hyperkobling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workbookViewId="0"/>
  </sheetViews>
  <sheetFormatPr baseColWidth="10" defaultRowHeight="12.5" x14ac:dyDescent="0.25"/>
  <cols>
    <col min="1" max="1" width="38.54296875" customWidth="1"/>
    <col min="2" max="2" width="9.54296875" customWidth="1"/>
    <col min="3" max="3" width="38.54296875" customWidth="1"/>
    <col min="4" max="4" width="9.54296875" customWidth="1"/>
  </cols>
  <sheetData>
    <row r="1" spans="1:11" s="31" customFormat="1" ht="12" customHeight="1" thickBot="1" x14ac:dyDescent="0.3">
      <c r="A1" s="30" t="s">
        <v>200</v>
      </c>
      <c r="E1" s="32"/>
      <c r="F1" s="32"/>
      <c r="K1" s="33"/>
    </row>
    <row r="2" spans="1:11" s="31" customFormat="1" ht="12" customHeight="1" x14ac:dyDescent="0.25">
      <c r="A2" s="34" t="s">
        <v>22</v>
      </c>
      <c r="B2" s="35">
        <f>+Forespørsler!B2</f>
        <v>22</v>
      </c>
      <c r="C2" s="36" t="s">
        <v>26</v>
      </c>
      <c r="D2" s="35">
        <f>+Forespørsler!J2</f>
        <v>0</v>
      </c>
      <c r="E2" s="32"/>
      <c r="F2" s="32"/>
      <c r="K2" s="33"/>
    </row>
    <row r="3" spans="1:11" s="31" customFormat="1" ht="12" customHeight="1" x14ac:dyDescent="0.25">
      <c r="A3" s="37" t="s">
        <v>34</v>
      </c>
      <c r="B3" s="38">
        <f>+Forespørsler!B2-Forespørsler!E2</f>
        <v>1</v>
      </c>
      <c r="C3" s="39" t="s">
        <v>27</v>
      </c>
      <c r="D3" s="38">
        <f>+Forespørsler!K2</f>
        <v>4</v>
      </c>
      <c r="E3" s="32"/>
      <c r="F3" s="32"/>
      <c r="K3" s="33"/>
    </row>
    <row r="4" spans="1:11" s="31" customFormat="1" ht="12" customHeight="1" x14ac:dyDescent="0.25">
      <c r="A4" s="39" t="s">
        <v>37</v>
      </c>
      <c r="B4" s="38">
        <f>+Forespørsler!E2-Forespørsler!F2</f>
        <v>20</v>
      </c>
      <c r="C4" s="39" t="s">
        <v>32</v>
      </c>
      <c r="D4" s="38">
        <f>+Forespørsler!I2</f>
        <v>15</v>
      </c>
      <c r="E4" s="32"/>
      <c r="F4" s="32"/>
      <c r="K4" s="33"/>
    </row>
    <row r="5" spans="1:11" s="31" customFormat="1" ht="12" customHeight="1" x14ac:dyDescent="0.25">
      <c r="A5" s="39" t="s">
        <v>38</v>
      </c>
      <c r="B5" s="38">
        <v>1</v>
      </c>
      <c r="C5" s="39" t="s">
        <v>28</v>
      </c>
      <c r="D5" s="38">
        <f>+SUM('Behandlede parringsforespørsler'!I4:I1048576)</f>
        <v>56</v>
      </c>
      <c r="E5" s="32"/>
      <c r="F5" s="32"/>
      <c r="K5" s="33"/>
    </row>
    <row r="6" spans="1:11" s="31" customFormat="1" ht="12" customHeight="1" x14ac:dyDescent="0.25">
      <c r="A6" s="39" t="s">
        <v>23</v>
      </c>
      <c r="B6" s="38">
        <v>15</v>
      </c>
      <c r="C6" s="39" t="s">
        <v>29</v>
      </c>
      <c r="D6" s="38">
        <f>+SUM('Behandlede parringsforespørsler'!J4:J1048576)</f>
        <v>64</v>
      </c>
      <c r="E6" s="32"/>
      <c r="K6" s="33"/>
    </row>
    <row r="7" spans="1:11" s="31" customFormat="1" ht="12" customHeight="1" x14ac:dyDescent="0.25">
      <c r="A7" s="39" t="s">
        <v>24</v>
      </c>
      <c r="B7" s="38">
        <v>2</v>
      </c>
      <c r="C7" s="39" t="s">
        <v>21</v>
      </c>
      <c r="D7" s="38">
        <f>+SUM('Behandlede parringsforespørsler'!K4:K40)</f>
        <v>120</v>
      </c>
      <c r="E7" s="32"/>
      <c r="F7" s="32"/>
      <c r="K7" s="33"/>
    </row>
    <row r="8" spans="1:11" s="31" customFormat="1" ht="12" customHeight="1" thickBot="1" x14ac:dyDescent="0.3">
      <c r="A8" s="40" t="s">
        <v>25</v>
      </c>
      <c r="B8" s="41">
        <f>+B4-B6</f>
        <v>5</v>
      </c>
      <c r="C8" s="40" t="s">
        <v>20</v>
      </c>
      <c r="D8" s="41">
        <f>+IFERROR((D7/Forespørsler!I2),"")</f>
        <v>8</v>
      </c>
      <c r="E8" s="32"/>
      <c r="F8" s="32"/>
      <c r="K8" s="33"/>
    </row>
    <row r="9" spans="1:11" s="18" customFormat="1" x14ac:dyDescent="0.25">
      <c r="C9"/>
    </row>
    <row r="11" spans="1:11" x14ac:dyDescent="0.25">
      <c r="H11" s="32"/>
    </row>
  </sheetData>
  <phoneticPr fontId="1" type="noConversion"/>
  <pageMargins left="0.75" right="0.75" top="1" bottom="1" header="0.5" footer="0.5"/>
  <pageSetup paperSize="9" scale="90" orientation="portrait" horizontalDpi="4294967293" r:id="rId1"/>
  <headerFooter alignWithMargins="0">
    <oddFooter>&amp;LPer Harald Sivesind&amp;CSide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zoomScale="90" zoomScaleNormal="90" workbookViewId="0">
      <pane ySplit="3" topLeftCell="A18" activePane="bottomLeft" state="frozenSplit"/>
      <selection pane="bottomLeft" activeCell="K28" sqref="K28"/>
    </sheetView>
  </sheetViews>
  <sheetFormatPr baseColWidth="10" defaultColWidth="11.453125" defaultRowHeight="11.5" x14ac:dyDescent="0.25"/>
  <cols>
    <col min="1" max="1" width="34.1796875" style="11" customWidth="1"/>
    <col min="2" max="2" width="28.54296875" style="11" customWidth="1"/>
    <col min="3" max="3" width="34" style="11" customWidth="1"/>
    <col min="4" max="4" width="25.54296875" style="11" customWidth="1"/>
    <col min="5" max="5" width="10.54296875" style="105" customWidth="1"/>
    <col min="6" max="6" width="5.81640625" style="106" customWidth="1"/>
    <col min="7" max="7" width="9.54296875" style="101" customWidth="1"/>
    <col min="8" max="8" width="10.54296875" style="101" customWidth="1"/>
    <col min="9" max="10" width="7.453125" style="101" customWidth="1"/>
    <col min="11" max="11" width="6.90625" style="107" customWidth="1"/>
    <col min="12" max="12" width="9" style="107" customWidth="1"/>
    <col min="13" max="13" width="11.453125" style="101"/>
    <col min="14" max="16384" width="11.453125" style="11"/>
  </cols>
  <sheetData>
    <row r="1" spans="1:14" s="14" customFormat="1" ht="14" x14ac:dyDescent="0.25">
      <c r="A1" s="75" t="s">
        <v>41</v>
      </c>
      <c r="D1" s="14" t="s">
        <v>33</v>
      </c>
      <c r="E1" s="99"/>
      <c r="F1" s="100"/>
      <c r="G1" s="1"/>
      <c r="H1" s="1"/>
      <c r="I1" s="1"/>
      <c r="J1" s="1"/>
      <c r="K1" s="48"/>
      <c r="L1" s="48"/>
      <c r="M1" s="1"/>
    </row>
    <row r="2" spans="1:14" s="14" customFormat="1" x14ac:dyDescent="0.25">
      <c r="E2" s="99"/>
      <c r="F2" s="100"/>
      <c r="G2" s="1"/>
      <c r="H2" s="1"/>
      <c r="I2" s="1"/>
      <c r="J2" s="1"/>
      <c r="K2" s="48"/>
      <c r="L2" s="48"/>
      <c r="M2" s="1"/>
    </row>
    <row r="3" spans="1:14" s="15" customFormat="1" ht="23.5" thickBot="1" x14ac:dyDescent="0.3">
      <c r="A3" s="15" t="s">
        <v>1</v>
      </c>
      <c r="B3" s="15" t="s">
        <v>31</v>
      </c>
      <c r="C3" s="15" t="s">
        <v>45</v>
      </c>
      <c r="D3" s="15" t="s">
        <v>0</v>
      </c>
      <c r="E3" s="16" t="s">
        <v>2</v>
      </c>
      <c r="F3" s="47"/>
      <c r="G3" s="17" t="s">
        <v>11</v>
      </c>
      <c r="H3" s="17" t="s">
        <v>12</v>
      </c>
      <c r="I3" s="17" t="s">
        <v>8</v>
      </c>
      <c r="J3" s="17" t="s">
        <v>9</v>
      </c>
      <c r="K3" s="102" t="s">
        <v>13</v>
      </c>
      <c r="L3" s="16" t="s">
        <v>39</v>
      </c>
      <c r="M3" s="17" t="s">
        <v>19</v>
      </c>
      <c r="N3" s="14"/>
    </row>
    <row r="4" spans="1:14" s="14" customFormat="1" ht="35" thickTop="1" x14ac:dyDescent="0.25">
      <c r="A4" s="63" t="s">
        <v>42</v>
      </c>
      <c r="B4" s="1" t="s">
        <v>64</v>
      </c>
      <c r="C4" s="94" t="s">
        <v>43</v>
      </c>
      <c r="D4" s="64" t="s">
        <v>44</v>
      </c>
      <c r="E4" s="85"/>
      <c r="F4" s="100"/>
      <c r="G4" s="52" t="s">
        <v>182</v>
      </c>
      <c r="H4" s="52">
        <v>46178</v>
      </c>
      <c r="I4" s="48">
        <v>5</v>
      </c>
      <c r="J4" s="48">
        <v>4</v>
      </c>
      <c r="K4" s="48">
        <f>+IF(I4+J4=0,"",I4+J4)</f>
        <v>9</v>
      </c>
      <c r="L4" s="48">
        <v>4</v>
      </c>
      <c r="M4" s="95" t="s">
        <v>46</v>
      </c>
      <c r="N4" s="93"/>
    </row>
    <row r="5" spans="1:14" s="14" customFormat="1" ht="34.5" x14ac:dyDescent="0.25">
      <c r="A5" s="70" t="s">
        <v>47</v>
      </c>
      <c r="B5" s="1" t="s">
        <v>48</v>
      </c>
      <c r="C5" s="63" t="s">
        <v>63</v>
      </c>
      <c r="D5" s="64" t="s">
        <v>49</v>
      </c>
      <c r="E5" s="85"/>
      <c r="F5" s="100"/>
      <c r="G5" s="52"/>
      <c r="H5" s="52"/>
      <c r="I5" s="48"/>
      <c r="J5" s="48"/>
      <c r="K5" s="48" t="str">
        <f t="shared" ref="K5:K68" si="0">+IF(I5+J5=0,"",I5+J5)</f>
        <v/>
      </c>
      <c r="L5" s="48"/>
      <c r="M5" s="96" t="s">
        <v>77</v>
      </c>
      <c r="N5" s="82"/>
    </row>
    <row r="6" spans="1:14" s="14" customFormat="1" ht="34.5" x14ac:dyDescent="0.25">
      <c r="A6" s="70" t="s">
        <v>52</v>
      </c>
      <c r="B6" s="1" t="s">
        <v>54</v>
      </c>
      <c r="C6" s="63" t="s">
        <v>55</v>
      </c>
      <c r="D6" s="64" t="s">
        <v>56</v>
      </c>
      <c r="E6" s="85" t="s">
        <v>57</v>
      </c>
      <c r="F6" s="100"/>
      <c r="G6" s="52" t="s">
        <v>142</v>
      </c>
      <c r="H6" s="68">
        <v>46110</v>
      </c>
      <c r="I6" s="48">
        <v>6</v>
      </c>
      <c r="J6" s="48">
        <v>5</v>
      </c>
      <c r="K6" s="48">
        <f t="shared" si="0"/>
        <v>11</v>
      </c>
      <c r="L6" s="48">
        <v>1</v>
      </c>
      <c r="M6" s="97" t="s">
        <v>164</v>
      </c>
      <c r="N6" s="108"/>
    </row>
    <row r="7" spans="1:14" s="14" customFormat="1" ht="34.5" x14ac:dyDescent="0.25">
      <c r="A7" s="69" t="s">
        <v>67</v>
      </c>
      <c r="B7" s="109" t="s">
        <v>70</v>
      </c>
      <c r="C7" s="63" t="s">
        <v>73</v>
      </c>
      <c r="D7" s="64" t="s">
        <v>71</v>
      </c>
      <c r="E7" s="86" t="s">
        <v>72</v>
      </c>
      <c r="F7" s="100"/>
      <c r="G7" s="52"/>
      <c r="H7" s="52"/>
      <c r="I7" s="48"/>
      <c r="J7" s="48"/>
      <c r="K7" s="48" t="str">
        <f t="shared" si="0"/>
        <v/>
      </c>
      <c r="L7" s="48"/>
      <c r="M7" s="97" t="s">
        <v>77</v>
      </c>
      <c r="N7" s="108"/>
    </row>
    <row r="8" spans="1:14" s="14" customFormat="1" ht="34.5" x14ac:dyDescent="0.25">
      <c r="A8" s="69" t="s">
        <v>67</v>
      </c>
      <c r="B8" s="61" t="s">
        <v>70</v>
      </c>
      <c r="C8" s="63" t="s">
        <v>78</v>
      </c>
      <c r="D8" s="64" t="s">
        <v>56</v>
      </c>
      <c r="E8" s="85" t="s">
        <v>72</v>
      </c>
      <c r="F8" s="100"/>
      <c r="G8" s="52" t="s">
        <v>146</v>
      </c>
      <c r="H8" s="52">
        <v>46126</v>
      </c>
      <c r="I8" s="48"/>
      <c r="J8" s="48">
        <v>9</v>
      </c>
      <c r="K8" s="48">
        <f>+IF(I8+J8=0,"",I8+J8)</f>
        <v>9</v>
      </c>
      <c r="L8" s="48"/>
      <c r="M8" s="97" t="s">
        <v>167</v>
      </c>
    </row>
    <row r="9" spans="1:14" s="14" customFormat="1" ht="34.5" x14ac:dyDescent="0.25">
      <c r="A9" s="63" t="s">
        <v>75</v>
      </c>
      <c r="B9" s="61" t="s">
        <v>82</v>
      </c>
      <c r="C9" s="69" t="s">
        <v>84</v>
      </c>
      <c r="D9" s="64" t="s">
        <v>83</v>
      </c>
      <c r="E9" s="85"/>
      <c r="F9" s="100"/>
      <c r="G9" s="68">
        <v>46110</v>
      </c>
      <c r="H9" s="52">
        <v>46170</v>
      </c>
      <c r="I9" s="48">
        <v>6</v>
      </c>
      <c r="J9" s="48">
        <v>2</v>
      </c>
      <c r="K9" s="48">
        <f t="shared" si="0"/>
        <v>8</v>
      </c>
      <c r="L9" s="48"/>
      <c r="M9" s="97" t="s">
        <v>184</v>
      </c>
    </row>
    <row r="10" spans="1:14" s="14" customFormat="1" ht="34.5" x14ac:dyDescent="0.25">
      <c r="A10" s="69" t="s">
        <v>86</v>
      </c>
      <c r="B10" s="61" t="s">
        <v>91</v>
      </c>
      <c r="C10" s="63" t="s">
        <v>90</v>
      </c>
      <c r="D10" s="64" t="s">
        <v>92</v>
      </c>
      <c r="E10" s="86"/>
      <c r="F10" s="100"/>
      <c r="G10" s="52">
        <v>46134</v>
      </c>
      <c r="H10" s="52">
        <v>46194</v>
      </c>
      <c r="I10" s="48">
        <v>5</v>
      </c>
      <c r="J10" s="48">
        <v>6</v>
      </c>
      <c r="K10" s="48">
        <f t="shared" si="0"/>
        <v>11</v>
      </c>
      <c r="L10" s="48"/>
      <c r="M10" s="89"/>
    </row>
    <row r="11" spans="1:14" s="14" customFormat="1" ht="34.5" x14ac:dyDescent="0.25">
      <c r="A11" s="69" t="s">
        <v>116</v>
      </c>
      <c r="B11" s="1" t="s">
        <v>128</v>
      </c>
      <c r="C11" s="63" t="s">
        <v>101</v>
      </c>
      <c r="D11" s="64" t="s">
        <v>104</v>
      </c>
      <c r="E11" s="85" t="s">
        <v>129</v>
      </c>
      <c r="F11" s="100"/>
      <c r="G11" s="52"/>
      <c r="H11" s="52"/>
      <c r="I11" s="48"/>
      <c r="J11" s="48"/>
      <c r="K11" s="48" t="str">
        <f t="shared" si="0"/>
        <v/>
      </c>
      <c r="L11" s="48"/>
      <c r="M11" s="97" t="s">
        <v>165</v>
      </c>
    </row>
    <row r="12" spans="1:14" s="14" customFormat="1" ht="34.5" x14ac:dyDescent="0.25">
      <c r="A12" s="69" t="s">
        <v>117</v>
      </c>
      <c r="B12" s="1" t="s">
        <v>130</v>
      </c>
      <c r="C12" s="63" t="s">
        <v>131</v>
      </c>
      <c r="D12" s="64" t="s">
        <v>132</v>
      </c>
      <c r="E12" s="85" t="s">
        <v>133</v>
      </c>
      <c r="F12" s="103"/>
      <c r="G12" s="52" t="s">
        <v>146</v>
      </c>
      <c r="H12" s="52">
        <v>46127</v>
      </c>
      <c r="I12" s="48">
        <v>4</v>
      </c>
      <c r="J12" s="48">
        <v>4</v>
      </c>
      <c r="K12" s="48">
        <f t="shared" si="0"/>
        <v>8</v>
      </c>
      <c r="L12" s="48"/>
      <c r="M12" s="97" t="s">
        <v>166</v>
      </c>
    </row>
    <row r="13" spans="1:14" s="14" customFormat="1" ht="34.5" x14ac:dyDescent="0.25">
      <c r="A13" s="69" t="s">
        <v>113</v>
      </c>
      <c r="B13" s="1" t="s">
        <v>140</v>
      </c>
      <c r="C13" s="63" t="s">
        <v>141</v>
      </c>
      <c r="D13" s="1" t="s">
        <v>147</v>
      </c>
      <c r="E13" s="85" t="s">
        <v>72</v>
      </c>
      <c r="F13" s="1"/>
      <c r="G13" s="52" t="s">
        <v>185</v>
      </c>
      <c r="H13" s="52">
        <v>46204</v>
      </c>
      <c r="I13" s="48">
        <v>4</v>
      </c>
      <c r="J13" s="48">
        <v>6</v>
      </c>
      <c r="K13" s="48">
        <f>+IF(I13+J13=0,"",I13+J13)</f>
        <v>10</v>
      </c>
      <c r="L13" s="48"/>
      <c r="M13" s="97" t="s">
        <v>197</v>
      </c>
    </row>
    <row r="14" spans="1:14" s="14" customFormat="1" ht="34.5" x14ac:dyDescent="0.25">
      <c r="A14" s="69" t="s">
        <v>148</v>
      </c>
      <c r="B14" s="1" t="s">
        <v>160</v>
      </c>
      <c r="C14" s="63" t="s">
        <v>159</v>
      </c>
      <c r="D14" s="1" t="s">
        <v>71</v>
      </c>
      <c r="E14" s="85" t="s">
        <v>129</v>
      </c>
      <c r="F14" s="100"/>
      <c r="G14" s="52" t="s">
        <v>171</v>
      </c>
      <c r="H14" s="52">
        <v>46156</v>
      </c>
      <c r="I14" s="48">
        <v>4</v>
      </c>
      <c r="J14" s="48">
        <v>7</v>
      </c>
      <c r="K14" s="48">
        <f t="shared" si="0"/>
        <v>11</v>
      </c>
      <c r="L14" s="48"/>
      <c r="M14" s="97" t="s">
        <v>196</v>
      </c>
      <c r="N14" s="108"/>
    </row>
    <row r="15" spans="1:14" s="14" customFormat="1" ht="34.5" x14ac:dyDescent="0.25">
      <c r="A15" s="63" t="s">
        <v>144</v>
      </c>
      <c r="B15" s="1" t="s">
        <v>169</v>
      </c>
      <c r="C15" s="69" t="s">
        <v>157</v>
      </c>
      <c r="D15" s="1" t="s">
        <v>162</v>
      </c>
      <c r="E15" s="85" t="s">
        <v>168</v>
      </c>
      <c r="F15" s="100"/>
      <c r="G15" s="52"/>
      <c r="H15" s="52"/>
      <c r="I15" s="48"/>
      <c r="J15" s="48"/>
      <c r="K15" s="48" t="str">
        <f t="shared" si="0"/>
        <v/>
      </c>
      <c r="L15" s="48"/>
      <c r="M15" s="97" t="s">
        <v>198</v>
      </c>
      <c r="N15" s="108"/>
    </row>
    <row r="16" spans="1:14" s="14" customFormat="1" ht="34.5" x14ac:dyDescent="0.25">
      <c r="A16" s="69" t="s">
        <v>172</v>
      </c>
      <c r="B16" s="1" t="s">
        <v>176</v>
      </c>
      <c r="C16" s="63" t="s">
        <v>177</v>
      </c>
      <c r="D16" s="64" t="s">
        <v>178</v>
      </c>
      <c r="E16" s="85" t="s">
        <v>179</v>
      </c>
      <c r="F16" s="100"/>
      <c r="G16" s="62" t="s">
        <v>183</v>
      </c>
      <c r="H16" s="68">
        <v>46181</v>
      </c>
      <c r="I16" s="48">
        <v>3</v>
      </c>
      <c r="J16" s="48">
        <v>2</v>
      </c>
      <c r="K16" s="48">
        <f t="shared" si="0"/>
        <v>5</v>
      </c>
      <c r="L16" s="48"/>
      <c r="M16" s="89"/>
      <c r="N16" s="108"/>
    </row>
    <row r="17" spans="1:13" s="13" customFormat="1" x14ac:dyDescent="0.25">
      <c r="A17" s="63"/>
      <c r="B17" s="1"/>
      <c r="C17" s="69"/>
      <c r="D17" s="1"/>
      <c r="E17" s="85"/>
      <c r="F17" s="100"/>
      <c r="G17" s="52"/>
      <c r="H17" s="52"/>
      <c r="I17" s="48"/>
      <c r="J17" s="48"/>
      <c r="K17" s="48" t="str">
        <f t="shared" si="0"/>
        <v/>
      </c>
      <c r="L17" s="104"/>
      <c r="M17" s="84"/>
    </row>
    <row r="18" spans="1:13" s="14" customFormat="1" x14ac:dyDescent="0.25">
      <c r="A18" s="63"/>
      <c r="B18" s="64"/>
      <c r="C18" s="69"/>
      <c r="D18" s="1"/>
      <c r="E18" s="85"/>
      <c r="F18" s="68"/>
      <c r="G18" s="52"/>
      <c r="H18" s="52"/>
      <c r="I18" s="48"/>
      <c r="J18" s="48"/>
      <c r="K18" s="48" t="str">
        <f t="shared" si="0"/>
        <v/>
      </c>
      <c r="L18" s="48"/>
      <c r="M18" s="84"/>
    </row>
    <row r="19" spans="1:13" s="14" customFormat="1" x14ac:dyDescent="0.25">
      <c r="A19" s="69"/>
      <c r="B19" s="1"/>
      <c r="C19" s="63"/>
      <c r="D19" s="1"/>
      <c r="E19" s="86"/>
      <c r="F19" s="100"/>
      <c r="G19" s="1"/>
      <c r="H19" s="52"/>
      <c r="I19" s="48"/>
      <c r="J19" s="48"/>
      <c r="K19" s="48" t="str">
        <f t="shared" si="0"/>
        <v/>
      </c>
      <c r="L19" s="48"/>
      <c r="M19" s="84"/>
    </row>
    <row r="20" spans="1:13" s="14" customFormat="1" x14ac:dyDescent="0.25">
      <c r="A20" s="29" t="s">
        <v>96</v>
      </c>
      <c r="B20" s="1"/>
      <c r="C20" s="65"/>
      <c r="D20" s="1"/>
      <c r="E20" s="86"/>
      <c r="F20" s="100"/>
      <c r="G20" s="52"/>
      <c r="H20" s="68"/>
      <c r="I20" s="48"/>
      <c r="J20" s="48"/>
      <c r="K20" s="48" t="str">
        <f t="shared" si="0"/>
        <v/>
      </c>
      <c r="L20" s="48"/>
      <c r="M20" s="84"/>
    </row>
    <row r="21" spans="1:13" s="14" customFormat="1" ht="41.15" customHeight="1" x14ac:dyDescent="0.25">
      <c r="A21" s="69" t="s">
        <v>66</v>
      </c>
      <c r="B21" s="64" t="s">
        <v>97</v>
      </c>
      <c r="C21" s="69" t="s">
        <v>98</v>
      </c>
      <c r="D21" s="1" t="s">
        <v>83</v>
      </c>
      <c r="E21" s="85">
        <v>46023</v>
      </c>
      <c r="F21" s="100"/>
      <c r="G21" s="52" t="s">
        <v>143</v>
      </c>
      <c r="H21" s="68">
        <v>46108</v>
      </c>
      <c r="I21" s="48">
        <v>3</v>
      </c>
      <c r="J21" s="48">
        <v>4</v>
      </c>
      <c r="K21" s="48">
        <f t="shared" si="0"/>
        <v>7</v>
      </c>
      <c r="L21" s="48"/>
      <c r="M21" s="97" t="s">
        <v>153</v>
      </c>
    </row>
    <row r="22" spans="1:13" s="14" customFormat="1" ht="41.15" customHeight="1" x14ac:dyDescent="0.25">
      <c r="A22" s="69" t="s">
        <v>94</v>
      </c>
      <c r="B22" s="64" t="s">
        <v>103</v>
      </c>
      <c r="C22" s="63" t="s">
        <v>101</v>
      </c>
      <c r="D22" s="1" t="s">
        <v>104</v>
      </c>
      <c r="E22" s="85">
        <v>45992</v>
      </c>
      <c r="F22" s="100"/>
      <c r="G22" s="68" t="s">
        <v>122</v>
      </c>
      <c r="H22" s="68">
        <v>46077</v>
      </c>
      <c r="I22" s="48"/>
      <c r="J22" s="48">
        <v>2</v>
      </c>
      <c r="K22" s="48">
        <f t="shared" si="0"/>
        <v>2</v>
      </c>
      <c r="L22" s="48"/>
      <c r="M22" s="97" t="s">
        <v>175</v>
      </c>
    </row>
    <row r="23" spans="1:13" s="14" customFormat="1" ht="41.15" customHeight="1" x14ac:dyDescent="0.25">
      <c r="A23" s="63" t="s">
        <v>79</v>
      </c>
      <c r="B23" s="64" t="s">
        <v>106</v>
      </c>
      <c r="C23" s="69" t="s">
        <v>108</v>
      </c>
      <c r="D23" s="1" t="s">
        <v>107</v>
      </c>
      <c r="E23" s="85">
        <v>46023</v>
      </c>
      <c r="F23" s="100"/>
      <c r="G23" s="52">
        <v>46041</v>
      </c>
      <c r="H23" s="68">
        <v>46094</v>
      </c>
      <c r="I23" s="48">
        <v>3</v>
      </c>
      <c r="J23" s="48">
        <v>3</v>
      </c>
      <c r="K23" s="48">
        <f t="shared" si="0"/>
        <v>6</v>
      </c>
      <c r="L23" s="48"/>
      <c r="M23" s="97" t="s">
        <v>186</v>
      </c>
    </row>
    <row r="24" spans="1:13" s="14" customFormat="1" ht="69" x14ac:dyDescent="0.25">
      <c r="A24" s="63" t="s">
        <v>110</v>
      </c>
      <c r="B24" s="1" t="s">
        <v>134</v>
      </c>
      <c r="C24" s="69" t="s">
        <v>125</v>
      </c>
      <c r="D24" s="1" t="s">
        <v>135</v>
      </c>
      <c r="E24" s="85"/>
      <c r="F24" s="1"/>
      <c r="G24" s="99" t="s">
        <v>124</v>
      </c>
      <c r="H24" s="52">
        <v>46085</v>
      </c>
      <c r="I24" s="48">
        <v>5</v>
      </c>
      <c r="J24" s="48">
        <v>3</v>
      </c>
      <c r="K24" s="48">
        <f t="shared" si="0"/>
        <v>8</v>
      </c>
      <c r="L24" s="48"/>
      <c r="M24" s="63"/>
    </row>
    <row r="25" spans="1:13" s="14" customFormat="1" ht="40" customHeight="1" x14ac:dyDescent="0.25">
      <c r="A25" s="69" t="s">
        <v>120</v>
      </c>
      <c r="B25" s="1" t="s">
        <v>126</v>
      </c>
      <c r="C25" s="69" t="s">
        <v>127</v>
      </c>
      <c r="D25" s="1" t="s">
        <v>107</v>
      </c>
      <c r="E25" s="85" t="s">
        <v>72</v>
      </c>
      <c r="F25" s="100"/>
      <c r="G25" s="52">
        <v>46094</v>
      </c>
      <c r="H25" s="52">
        <v>46154</v>
      </c>
      <c r="I25" s="48">
        <v>4</v>
      </c>
      <c r="J25" s="48">
        <v>3</v>
      </c>
      <c r="K25" s="48">
        <f t="shared" si="0"/>
        <v>7</v>
      </c>
      <c r="L25" s="48"/>
      <c r="M25" s="97" t="s">
        <v>181</v>
      </c>
    </row>
    <row r="26" spans="1:13" s="13" customFormat="1" ht="40" customHeight="1" x14ac:dyDescent="0.25">
      <c r="A26" s="69" t="s">
        <v>151</v>
      </c>
      <c r="B26" s="1" t="s">
        <v>155</v>
      </c>
      <c r="C26" s="63" t="s">
        <v>73</v>
      </c>
      <c r="D26" s="1" t="s">
        <v>71</v>
      </c>
      <c r="E26" s="85" t="s">
        <v>129</v>
      </c>
      <c r="F26" s="100"/>
      <c r="G26" s="68"/>
      <c r="H26" s="52"/>
      <c r="I26" s="48"/>
      <c r="J26" s="48"/>
      <c r="K26" s="48" t="str">
        <f t="shared" si="0"/>
        <v/>
      </c>
      <c r="L26" s="48"/>
      <c r="M26" s="84"/>
    </row>
    <row r="27" spans="1:13" s="14" customFormat="1" ht="40" customHeight="1" x14ac:dyDescent="0.25">
      <c r="A27" s="63" t="s">
        <v>154</v>
      </c>
      <c r="B27" s="1" t="s">
        <v>161</v>
      </c>
      <c r="C27" s="69" t="s">
        <v>157</v>
      </c>
      <c r="D27" s="1" t="s">
        <v>162</v>
      </c>
      <c r="E27" s="85" t="s">
        <v>163</v>
      </c>
      <c r="F27" s="100"/>
      <c r="G27" s="68"/>
      <c r="H27" s="68"/>
      <c r="I27" s="48"/>
      <c r="J27" s="48"/>
      <c r="K27" s="48" t="str">
        <f t="shared" si="0"/>
        <v/>
      </c>
      <c r="L27" s="48"/>
      <c r="M27" s="29" t="s">
        <v>191</v>
      </c>
    </row>
    <row r="28" spans="1:13" s="14" customFormat="1" ht="42" customHeight="1" x14ac:dyDescent="0.25">
      <c r="A28" s="63" t="s">
        <v>188</v>
      </c>
      <c r="B28" s="1" t="s">
        <v>192</v>
      </c>
      <c r="C28" s="69" t="s">
        <v>189</v>
      </c>
      <c r="D28" s="1" t="s">
        <v>187</v>
      </c>
      <c r="E28" s="85" t="s">
        <v>190</v>
      </c>
      <c r="F28" s="100"/>
      <c r="G28" s="52" t="s">
        <v>195</v>
      </c>
      <c r="H28" s="68">
        <v>46222</v>
      </c>
      <c r="I28" s="48">
        <v>4</v>
      </c>
      <c r="J28" s="48">
        <v>4</v>
      </c>
      <c r="K28" s="48">
        <f t="shared" si="0"/>
        <v>8</v>
      </c>
      <c r="L28" s="48"/>
      <c r="M28" s="63"/>
    </row>
    <row r="29" spans="1:13" s="14" customFormat="1" ht="42" customHeight="1" x14ac:dyDescent="0.25">
      <c r="A29" s="69"/>
      <c r="B29" s="1"/>
      <c r="C29" s="63"/>
      <c r="D29" s="1"/>
      <c r="E29" s="85"/>
      <c r="F29" s="52"/>
      <c r="G29" s="52"/>
      <c r="H29" s="68"/>
      <c r="I29" s="48"/>
      <c r="J29" s="48"/>
      <c r="K29" s="48" t="str">
        <f t="shared" si="0"/>
        <v/>
      </c>
      <c r="L29" s="48"/>
      <c r="M29" s="84"/>
    </row>
    <row r="30" spans="1:13" s="14" customFormat="1" ht="41.15" customHeight="1" x14ac:dyDescent="0.25">
      <c r="A30" s="1"/>
      <c r="B30" s="1"/>
      <c r="C30" s="63"/>
      <c r="D30" s="1"/>
      <c r="E30" s="85"/>
      <c r="F30" s="100"/>
      <c r="G30" s="68"/>
      <c r="H30" s="68"/>
      <c r="I30" s="48"/>
      <c r="J30" s="48"/>
      <c r="K30" s="48" t="str">
        <f t="shared" si="0"/>
        <v/>
      </c>
      <c r="L30" s="48"/>
      <c r="M30" s="69"/>
    </row>
    <row r="31" spans="1:13" s="14" customFormat="1" ht="40" customHeight="1" x14ac:dyDescent="0.25">
      <c r="A31" s="63"/>
      <c r="B31" s="1"/>
      <c r="C31" s="69"/>
      <c r="D31" s="1"/>
      <c r="E31" s="85"/>
      <c r="F31" s="100"/>
      <c r="G31" s="68"/>
      <c r="H31" s="68"/>
      <c r="I31" s="48"/>
      <c r="J31" s="48"/>
      <c r="K31" s="48" t="str">
        <f t="shared" si="0"/>
        <v/>
      </c>
      <c r="L31" s="48"/>
      <c r="M31" s="84"/>
    </row>
    <row r="32" spans="1:13" s="14" customFormat="1" ht="42" customHeight="1" x14ac:dyDescent="0.25">
      <c r="A32" s="63"/>
      <c r="B32" s="1"/>
      <c r="C32" s="69"/>
      <c r="D32" s="64"/>
      <c r="E32" s="85"/>
      <c r="F32" s="100"/>
      <c r="G32" s="68"/>
      <c r="H32" s="68"/>
      <c r="I32" s="48"/>
      <c r="J32" s="48"/>
      <c r="K32" s="48" t="str">
        <f t="shared" si="0"/>
        <v/>
      </c>
      <c r="L32" s="48"/>
      <c r="M32" s="84"/>
    </row>
    <row r="33" spans="1:13" s="14" customFormat="1" ht="43" customHeight="1" x14ac:dyDescent="0.25">
      <c r="A33" s="63"/>
      <c r="B33" s="1"/>
      <c r="C33" s="69"/>
      <c r="D33" s="1"/>
      <c r="E33" s="85"/>
      <c r="F33" s="100"/>
      <c r="G33" s="68"/>
      <c r="H33" s="100"/>
      <c r="I33" s="48"/>
      <c r="J33" s="48"/>
      <c r="K33" s="48" t="str">
        <f t="shared" si="0"/>
        <v/>
      </c>
      <c r="L33" s="48"/>
      <c r="M33" s="63"/>
    </row>
    <row r="34" spans="1:13" s="14" customFormat="1" ht="41.15" customHeight="1" x14ac:dyDescent="0.25">
      <c r="A34" s="63"/>
      <c r="B34" s="1"/>
      <c r="C34" s="69"/>
      <c r="D34" s="1"/>
      <c r="E34" s="85"/>
      <c r="F34" s="100"/>
      <c r="G34" s="68"/>
      <c r="H34" s="1"/>
      <c r="I34" s="48"/>
      <c r="J34" s="48"/>
      <c r="K34" s="48" t="str">
        <f t="shared" si="0"/>
        <v/>
      </c>
      <c r="L34" s="48"/>
      <c r="M34" s="63"/>
    </row>
    <row r="35" spans="1:13" s="14" customFormat="1" ht="43" customHeight="1" x14ac:dyDescent="0.25">
      <c r="A35" s="83"/>
      <c r="B35" s="1"/>
      <c r="C35" s="69"/>
      <c r="D35" s="1"/>
      <c r="E35" s="85"/>
      <c r="F35" s="100"/>
      <c r="G35" s="68"/>
      <c r="H35" s="1"/>
      <c r="I35" s="48"/>
      <c r="J35" s="48"/>
      <c r="K35" s="48" t="str">
        <f t="shared" si="0"/>
        <v/>
      </c>
      <c r="L35" s="48"/>
      <c r="M35" s="69"/>
    </row>
    <row r="36" spans="1:13" s="14" customFormat="1" ht="41.15" customHeight="1" x14ac:dyDescent="0.25">
      <c r="A36" s="69"/>
      <c r="B36" s="1"/>
      <c r="C36" s="63"/>
      <c r="D36" s="1"/>
      <c r="E36" s="85"/>
      <c r="F36" s="100"/>
      <c r="G36" s="52"/>
      <c r="H36" s="1"/>
      <c r="I36" s="48"/>
      <c r="J36" s="48"/>
      <c r="K36" s="48" t="str">
        <f t="shared" si="0"/>
        <v/>
      </c>
      <c r="L36" s="48"/>
      <c r="M36" s="69"/>
    </row>
    <row r="37" spans="1:13" s="14" customFormat="1" ht="43" customHeight="1" x14ac:dyDescent="0.25">
      <c r="A37" s="63"/>
      <c r="B37" s="1"/>
      <c r="C37" s="69"/>
      <c r="D37" s="1"/>
      <c r="E37" s="85"/>
      <c r="F37" s="100"/>
      <c r="G37" s="52"/>
      <c r="H37" s="68"/>
      <c r="I37" s="48"/>
      <c r="J37" s="48"/>
      <c r="K37" s="48" t="str">
        <f t="shared" si="0"/>
        <v/>
      </c>
      <c r="L37" s="48"/>
      <c r="M37" s="84"/>
    </row>
    <row r="38" spans="1:13" s="14" customFormat="1" ht="43" customHeight="1" x14ac:dyDescent="0.25">
      <c r="A38" s="70"/>
      <c r="B38" s="1"/>
      <c r="C38" s="63"/>
      <c r="D38" s="1"/>
      <c r="E38" s="85"/>
      <c r="F38" s="100"/>
      <c r="G38" s="68"/>
      <c r="H38" s="68"/>
      <c r="I38" s="48"/>
      <c r="J38" s="48"/>
      <c r="K38" s="48" t="str">
        <f t="shared" si="0"/>
        <v/>
      </c>
      <c r="L38" s="48"/>
      <c r="M38" s="63"/>
    </row>
    <row r="39" spans="1:13" s="14" customFormat="1" ht="43" customHeight="1" x14ac:dyDescent="0.25">
      <c r="A39" s="65"/>
      <c r="B39" s="1"/>
      <c r="C39" s="70"/>
      <c r="D39" s="1"/>
      <c r="E39" s="86"/>
      <c r="F39" s="100"/>
      <c r="G39" s="100"/>
      <c r="H39" s="1"/>
      <c r="I39" s="1"/>
      <c r="J39" s="1"/>
      <c r="K39" s="48" t="str">
        <f t="shared" si="0"/>
        <v/>
      </c>
      <c r="L39" s="48"/>
      <c r="M39" s="63"/>
    </row>
    <row r="40" spans="1:13" s="14" customFormat="1" ht="42" customHeight="1" x14ac:dyDescent="0.25">
      <c r="A40" s="63"/>
      <c r="B40" s="1"/>
      <c r="C40" s="70"/>
      <c r="D40" s="1"/>
      <c r="E40" s="86"/>
      <c r="F40" s="100"/>
      <c r="G40" s="52"/>
      <c r="H40" s="1"/>
      <c r="I40" s="48"/>
      <c r="J40" s="48"/>
      <c r="K40" s="48" t="str">
        <f t="shared" si="0"/>
        <v/>
      </c>
      <c r="L40" s="48"/>
      <c r="M40" s="69"/>
    </row>
    <row r="41" spans="1:13" s="14" customFormat="1" ht="44.15" customHeight="1" x14ac:dyDescent="0.25">
      <c r="A41" s="69"/>
      <c r="B41" s="1"/>
      <c r="C41" s="69"/>
      <c r="D41" s="1"/>
      <c r="E41" s="85"/>
      <c r="F41" s="100"/>
      <c r="G41" s="52"/>
      <c r="H41" s="68"/>
      <c r="I41" s="48"/>
      <c r="J41" s="48"/>
      <c r="K41" s="48" t="str">
        <f t="shared" si="0"/>
        <v/>
      </c>
      <c r="L41" s="48"/>
      <c r="M41" s="84"/>
    </row>
    <row r="42" spans="1:13" s="14" customFormat="1" ht="44.15" customHeight="1" x14ac:dyDescent="0.25">
      <c r="A42" s="69"/>
      <c r="B42" s="1"/>
      <c r="C42" s="63"/>
      <c r="D42" s="1"/>
      <c r="E42" s="86"/>
      <c r="F42" s="100"/>
      <c r="G42" s="52"/>
      <c r="H42" s="68"/>
      <c r="I42" s="48"/>
      <c r="J42" s="48"/>
      <c r="K42" s="48" t="str">
        <f t="shared" si="0"/>
        <v/>
      </c>
      <c r="L42" s="48"/>
      <c r="M42" s="84"/>
    </row>
    <row r="43" spans="1:13" s="14" customFormat="1" ht="43" customHeight="1" x14ac:dyDescent="0.25">
      <c r="A43" s="65"/>
      <c r="B43" s="1"/>
      <c r="C43" s="70"/>
      <c r="D43" s="64"/>
      <c r="E43" s="85"/>
      <c r="F43" s="100"/>
      <c r="G43" s="100"/>
      <c r="H43" s="1"/>
      <c r="I43" s="1"/>
      <c r="J43" s="1"/>
      <c r="K43" s="48" t="str">
        <f t="shared" si="0"/>
        <v/>
      </c>
      <c r="L43" s="48"/>
      <c r="M43" s="1"/>
    </row>
    <row r="44" spans="1:13" s="14" customFormat="1" ht="43" customHeight="1" x14ac:dyDescent="0.25">
      <c r="A44" s="69"/>
      <c r="B44" s="1"/>
      <c r="C44" s="63"/>
      <c r="D44" s="64"/>
      <c r="E44" s="85"/>
      <c r="F44" s="100"/>
      <c r="G44" s="100"/>
      <c r="H44" s="1"/>
      <c r="I44" s="48"/>
      <c r="J44" s="48"/>
      <c r="K44" s="48" t="str">
        <f t="shared" si="0"/>
        <v/>
      </c>
      <c r="L44" s="48"/>
      <c r="M44" s="1"/>
    </row>
    <row r="45" spans="1:13" s="14" customFormat="1" ht="43" customHeight="1" x14ac:dyDescent="0.25">
      <c r="A45" s="69"/>
      <c r="B45" s="1"/>
      <c r="C45" s="63"/>
      <c r="D45" s="27"/>
      <c r="E45" s="85"/>
      <c r="F45" s="100"/>
      <c r="G45" s="100"/>
      <c r="H45" s="1"/>
      <c r="I45" s="48"/>
      <c r="J45" s="48"/>
      <c r="K45" s="48" t="str">
        <f t="shared" si="0"/>
        <v/>
      </c>
      <c r="L45" s="48"/>
      <c r="M45" s="1"/>
    </row>
    <row r="46" spans="1:13" s="14" customFormat="1" x14ac:dyDescent="0.25">
      <c r="A46" s="13"/>
      <c r="B46" s="1"/>
      <c r="C46" s="27"/>
      <c r="D46" s="27"/>
      <c r="E46" s="85"/>
      <c r="F46" s="100"/>
      <c r="G46" s="100"/>
      <c r="H46" s="1"/>
      <c r="I46" s="48"/>
      <c r="J46" s="48"/>
      <c r="K46" s="48" t="str">
        <f t="shared" si="0"/>
        <v/>
      </c>
      <c r="L46" s="48"/>
      <c r="M46" s="1"/>
    </row>
    <row r="47" spans="1:13" s="14" customFormat="1" x14ac:dyDescent="0.25">
      <c r="A47" s="1"/>
      <c r="B47" s="1"/>
      <c r="C47" s="19"/>
      <c r="D47" s="20"/>
      <c r="E47" s="85"/>
      <c r="F47" s="100"/>
      <c r="G47" s="100"/>
      <c r="H47" s="1"/>
      <c r="I47" s="48"/>
      <c r="J47" s="48"/>
      <c r="K47" s="48" t="str">
        <f t="shared" si="0"/>
        <v/>
      </c>
      <c r="L47" s="48"/>
      <c r="M47" s="1"/>
    </row>
    <row r="48" spans="1:13" s="14" customFormat="1" x14ac:dyDescent="0.25">
      <c r="A48" s="1"/>
      <c r="B48" s="1"/>
      <c r="C48" s="19"/>
      <c r="D48" s="20"/>
      <c r="E48" s="85"/>
      <c r="F48" s="100"/>
      <c r="G48" s="100"/>
      <c r="H48" s="1"/>
      <c r="I48" s="48"/>
      <c r="J48" s="48"/>
      <c r="K48" s="48" t="str">
        <f t="shared" si="0"/>
        <v/>
      </c>
      <c r="L48" s="48"/>
      <c r="M48" s="1"/>
    </row>
    <row r="49" spans="1:13" s="14" customFormat="1" x14ac:dyDescent="0.25">
      <c r="A49" s="13"/>
      <c r="B49" s="1"/>
      <c r="C49" s="19"/>
      <c r="D49" s="20"/>
      <c r="E49" s="86"/>
      <c r="F49" s="100"/>
      <c r="G49" s="1"/>
      <c r="H49" s="1"/>
      <c r="I49" s="1"/>
      <c r="J49" s="1"/>
      <c r="K49" s="48" t="str">
        <f t="shared" si="0"/>
        <v/>
      </c>
      <c r="L49" s="48"/>
      <c r="M49" s="1"/>
    </row>
    <row r="50" spans="1:13" s="14" customFormat="1" x14ac:dyDescent="0.25">
      <c r="A50" s="29"/>
      <c r="B50" s="1"/>
      <c r="C50" s="19"/>
      <c r="D50" s="20"/>
      <c r="E50" s="86"/>
      <c r="F50" s="100"/>
      <c r="G50" s="1"/>
      <c r="H50" s="1"/>
      <c r="I50" s="1"/>
      <c r="J50" s="1"/>
      <c r="K50" s="48" t="str">
        <f t="shared" si="0"/>
        <v/>
      </c>
      <c r="L50" s="48"/>
      <c r="M50" s="1"/>
    </row>
    <row r="51" spans="1:13" x14ac:dyDescent="0.25">
      <c r="A51" s="14"/>
      <c r="B51" s="14"/>
      <c r="C51" s="14"/>
      <c r="D51" s="14"/>
      <c r="E51" s="99"/>
      <c r="F51" s="100"/>
      <c r="G51" s="1"/>
      <c r="H51" s="1"/>
      <c r="I51" s="48"/>
      <c r="J51" s="48"/>
      <c r="K51" s="48" t="str">
        <f t="shared" si="0"/>
        <v/>
      </c>
      <c r="L51" s="48"/>
      <c r="M51" s="1"/>
    </row>
    <row r="52" spans="1:13" s="14" customFormat="1" x14ac:dyDescent="0.25">
      <c r="A52" s="11"/>
      <c r="B52" s="11"/>
      <c r="C52" s="11"/>
      <c r="D52" s="11"/>
      <c r="E52" s="105"/>
      <c r="F52" s="106"/>
      <c r="G52" s="101"/>
      <c r="H52" s="101"/>
      <c r="I52" s="101"/>
      <c r="J52" s="101"/>
      <c r="K52" s="48" t="str">
        <f t="shared" si="0"/>
        <v/>
      </c>
      <c r="L52" s="107"/>
      <c r="M52" s="101"/>
    </row>
    <row r="53" spans="1:13" s="14" customFormat="1" x14ac:dyDescent="0.25">
      <c r="E53" s="99"/>
      <c r="F53" s="1"/>
      <c r="G53" s="1"/>
      <c r="H53" s="1"/>
      <c r="I53" s="1"/>
      <c r="J53" s="1"/>
      <c r="K53" s="48" t="str">
        <f t="shared" si="0"/>
        <v/>
      </c>
      <c r="L53" s="1"/>
      <c r="M53" s="1"/>
    </row>
    <row r="54" spans="1:13" s="14" customFormat="1" x14ac:dyDescent="0.25">
      <c r="E54" s="99"/>
      <c r="F54" s="1"/>
      <c r="G54" s="1"/>
      <c r="H54" s="1"/>
      <c r="I54" s="1"/>
      <c r="J54" s="1"/>
      <c r="K54" s="48" t="str">
        <f t="shared" si="0"/>
        <v/>
      </c>
      <c r="L54" s="1"/>
      <c r="M54" s="1"/>
    </row>
    <row r="55" spans="1:13" s="14" customFormat="1" x14ac:dyDescent="0.25">
      <c r="E55" s="99"/>
      <c r="F55" s="1"/>
      <c r="G55" s="1"/>
      <c r="H55" s="1"/>
      <c r="I55" s="1"/>
      <c r="J55" s="1"/>
      <c r="K55" s="48" t="str">
        <f t="shared" si="0"/>
        <v/>
      </c>
      <c r="L55" s="1"/>
      <c r="M55" s="1"/>
    </row>
    <row r="56" spans="1:13" s="14" customFormat="1" x14ac:dyDescent="0.25">
      <c r="E56" s="99"/>
      <c r="F56" s="100"/>
      <c r="G56" s="1"/>
      <c r="H56" s="1"/>
      <c r="I56" s="1"/>
      <c r="J56" s="1"/>
      <c r="K56" s="48" t="str">
        <f t="shared" si="0"/>
        <v/>
      </c>
      <c r="L56" s="1"/>
      <c r="M56" s="1"/>
    </row>
    <row r="57" spans="1:13" s="14" customFormat="1" x14ac:dyDescent="0.25">
      <c r="A57" s="13"/>
      <c r="E57" s="99"/>
      <c r="F57" s="100"/>
      <c r="G57" s="1"/>
      <c r="H57" s="1"/>
      <c r="I57" s="48"/>
      <c r="J57" s="48"/>
      <c r="K57" s="48" t="str">
        <f t="shared" si="0"/>
        <v/>
      </c>
      <c r="L57" s="48"/>
      <c r="M57" s="1"/>
    </row>
    <row r="58" spans="1:13" s="14" customFormat="1" ht="12" customHeight="1" x14ac:dyDescent="0.25">
      <c r="B58" s="1"/>
      <c r="C58" s="19"/>
      <c r="D58" s="20"/>
      <c r="E58" s="86"/>
      <c r="F58" s="100"/>
      <c r="G58" s="68"/>
      <c r="H58" s="1"/>
      <c r="I58" s="48"/>
      <c r="J58" s="48"/>
      <c r="K58" s="48" t="str">
        <f t="shared" si="0"/>
        <v/>
      </c>
      <c r="L58" s="48"/>
      <c r="M58" s="1"/>
    </row>
    <row r="59" spans="1:13" s="14" customFormat="1" ht="12.75" customHeight="1" x14ac:dyDescent="0.25">
      <c r="A59" s="29"/>
      <c r="B59" s="1"/>
      <c r="C59" s="27"/>
      <c r="D59" s="27"/>
      <c r="E59" s="86"/>
      <c r="F59" s="100"/>
      <c r="G59" s="1"/>
      <c r="H59" s="1"/>
      <c r="I59" s="48"/>
      <c r="J59" s="48"/>
      <c r="K59" s="48" t="str">
        <f t="shared" si="0"/>
        <v/>
      </c>
      <c r="L59" s="48"/>
      <c r="M59" s="1"/>
    </row>
    <row r="60" spans="1:13" s="14" customFormat="1" ht="12.75" customHeight="1" x14ac:dyDescent="0.25">
      <c r="E60" s="99"/>
      <c r="F60" s="100"/>
      <c r="G60" s="1"/>
      <c r="H60" s="1"/>
      <c r="I60" s="48"/>
      <c r="J60" s="48"/>
      <c r="K60" s="48" t="str">
        <f t="shared" si="0"/>
        <v/>
      </c>
      <c r="L60" s="48"/>
      <c r="M60" s="1"/>
    </row>
    <row r="61" spans="1:13" s="14" customFormat="1" ht="12.75" customHeight="1" x14ac:dyDescent="0.25">
      <c r="E61" s="99"/>
      <c r="F61" s="100"/>
      <c r="G61" s="1"/>
      <c r="H61" s="1"/>
      <c r="I61" s="48"/>
      <c r="J61" s="48"/>
      <c r="K61" s="48" t="str">
        <f t="shared" si="0"/>
        <v/>
      </c>
      <c r="L61" s="48"/>
      <c r="M61" s="1"/>
    </row>
    <row r="62" spans="1:13" s="14" customFormat="1" x14ac:dyDescent="0.25">
      <c r="E62" s="99"/>
      <c r="F62" s="100"/>
      <c r="G62" s="1"/>
      <c r="H62" s="1"/>
      <c r="I62" s="48"/>
      <c r="J62" s="48"/>
      <c r="K62" s="48" t="str">
        <f t="shared" si="0"/>
        <v/>
      </c>
      <c r="L62" s="48"/>
      <c r="M62" s="1"/>
    </row>
    <row r="63" spans="1:13" s="14" customFormat="1" x14ac:dyDescent="0.25">
      <c r="E63" s="99"/>
      <c r="F63" s="100"/>
      <c r="G63" s="1"/>
      <c r="H63" s="1"/>
      <c r="I63" s="48"/>
      <c r="J63" s="48"/>
      <c r="K63" s="48" t="str">
        <f t="shared" si="0"/>
        <v/>
      </c>
      <c r="L63" s="48"/>
      <c r="M63" s="1"/>
    </row>
    <row r="64" spans="1:13" x14ac:dyDescent="0.25">
      <c r="A64" s="14"/>
      <c r="B64" s="14"/>
      <c r="C64" s="14"/>
      <c r="D64" s="14"/>
      <c r="E64" s="99"/>
      <c r="F64" s="100"/>
      <c r="G64" s="1"/>
      <c r="H64" s="1"/>
      <c r="I64" s="48"/>
      <c r="J64" s="48"/>
      <c r="K64" s="48" t="str">
        <f t="shared" si="0"/>
        <v/>
      </c>
      <c r="L64" s="48"/>
      <c r="M64" s="1"/>
    </row>
    <row r="65" spans="1:13" x14ac:dyDescent="0.25">
      <c r="K65" s="48" t="str">
        <f t="shared" si="0"/>
        <v/>
      </c>
    </row>
    <row r="66" spans="1:13" x14ac:dyDescent="0.25">
      <c r="K66" s="48" t="str">
        <f t="shared" si="0"/>
        <v/>
      </c>
    </row>
    <row r="67" spans="1:13" x14ac:dyDescent="0.25">
      <c r="K67" s="48" t="str">
        <f t="shared" si="0"/>
        <v/>
      </c>
    </row>
    <row r="68" spans="1:13" x14ac:dyDescent="0.25">
      <c r="K68" s="48" t="str">
        <f t="shared" si="0"/>
        <v/>
      </c>
    </row>
    <row r="69" spans="1:13" x14ac:dyDescent="0.25">
      <c r="K69" s="48" t="str">
        <f t="shared" ref="K69:K77" si="1">+IF(I69+J69=0,"",I69+J69)</f>
        <v/>
      </c>
    </row>
    <row r="70" spans="1:13" x14ac:dyDescent="0.25">
      <c r="K70" s="48" t="str">
        <f t="shared" si="1"/>
        <v/>
      </c>
    </row>
    <row r="71" spans="1:13" x14ac:dyDescent="0.25">
      <c r="K71" s="48" t="str">
        <f t="shared" si="1"/>
        <v/>
      </c>
    </row>
    <row r="72" spans="1:13" s="14" customFormat="1" x14ac:dyDescent="0.25">
      <c r="A72" s="11"/>
      <c r="B72" s="11"/>
      <c r="C72" s="11"/>
      <c r="D72" s="11"/>
      <c r="E72" s="105"/>
      <c r="F72" s="106"/>
      <c r="G72" s="101"/>
      <c r="H72" s="101"/>
      <c r="I72" s="101"/>
      <c r="J72" s="101"/>
      <c r="K72" s="48" t="str">
        <f t="shared" si="1"/>
        <v/>
      </c>
      <c r="L72" s="107"/>
      <c r="M72" s="101"/>
    </row>
    <row r="73" spans="1:13" s="14" customFormat="1" x14ac:dyDescent="0.25">
      <c r="C73" s="2"/>
      <c r="D73" s="1"/>
      <c r="E73" s="99"/>
      <c r="F73" s="100"/>
      <c r="G73" s="1"/>
      <c r="H73" s="1"/>
      <c r="I73" s="1"/>
      <c r="J73" s="1"/>
      <c r="K73" s="48" t="str">
        <f t="shared" si="1"/>
        <v/>
      </c>
      <c r="L73" s="48"/>
      <c r="M73" s="1"/>
    </row>
    <row r="74" spans="1:13" s="14" customFormat="1" x14ac:dyDescent="0.25">
      <c r="C74" s="2"/>
      <c r="D74" s="1"/>
      <c r="E74" s="99"/>
      <c r="F74" s="100"/>
      <c r="G74" s="1"/>
      <c r="H74" s="1"/>
      <c r="I74" s="1"/>
      <c r="J74" s="1"/>
      <c r="K74" s="48" t="str">
        <f t="shared" si="1"/>
        <v/>
      </c>
      <c r="L74" s="48"/>
      <c r="M74" s="1"/>
    </row>
    <row r="75" spans="1:13" s="14" customFormat="1" x14ac:dyDescent="0.25">
      <c r="C75" s="2"/>
      <c r="D75" s="1"/>
      <c r="E75" s="99"/>
      <c r="F75" s="100"/>
      <c r="G75" s="1"/>
      <c r="H75" s="1"/>
      <c r="I75" s="1"/>
      <c r="J75" s="1"/>
      <c r="K75" s="48" t="str">
        <f t="shared" si="1"/>
        <v/>
      </c>
      <c r="L75" s="48"/>
      <c r="M75" s="1"/>
    </row>
    <row r="76" spans="1:13" s="14" customFormat="1" x14ac:dyDescent="0.25">
      <c r="C76" s="2"/>
      <c r="D76" s="1"/>
      <c r="E76" s="99"/>
      <c r="F76" s="100"/>
      <c r="G76" s="1"/>
      <c r="H76" s="1"/>
      <c r="I76" s="1"/>
      <c r="J76" s="1"/>
      <c r="K76" s="48" t="str">
        <f t="shared" si="1"/>
        <v/>
      </c>
      <c r="L76" s="48"/>
      <c r="M76" s="1"/>
    </row>
    <row r="77" spans="1:13" s="14" customFormat="1" x14ac:dyDescent="0.25">
      <c r="C77" s="2"/>
      <c r="D77" s="1"/>
      <c r="E77" s="99"/>
      <c r="F77" s="100"/>
      <c r="G77" s="1"/>
      <c r="H77" s="1"/>
      <c r="I77" s="1"/>
      <c r="J77" s="1"/>
      <c r="K77" s="48" t="str">
        <f t="shared" si="1"/>
        <v/>
      </c>
      <c r="L77" s="48"/>
      <c r="M77" s="1"/>
    </row>
    <row r="78" spans="1:13" s="14" customFormat="1" x14ac:dyDescent="0.25">
      <c r="C78" s="2"/>
      <c r="D78" s="1"/>
      <c r="E78" s="99"/>
      <c r="F78" s="100"/>
      <c r="G78" s="1"/>
      <c r="H78" s="1"/>
      <c r="I78" s="1"/>
      <c r="J78" s="1"/>
      <c r="K78" s="48"/>
      <c r="L78" s="48"/>
      <c r="M78" s="1"/>
    </row>
    <row r="79" spans="1:13" x14ac:dyDescent="0.25">
      <c r="A79" s="14"/>
      <c r="B79" s="14"/>
      <c r="C79" s="14"/>
      <c r="D79" s="14"/>
      <c r="E79" s="99"/>
      <c r="F79" s="100"/>
      <c r="G79" s="1"/>
      <c r="H79" s="1"/>
      <c r="I79" s="1"/>
      <c r="J79" s="1"/>
      <c r="K79" s="48"/>
      <c r="L79" s="48"/>
      <c r="M79" s="1"/>
    </row>
  </sheetData>
  <autoFilter ref="A3:M48" xr:uid="{00000000-0009-0000-0000-000001000000}"/>
  <phoneticPr fontId="1" type="noConversion"/>
  <pageMargins left="0.75" right="0.75" top="1" bottom="1" header="0.5" footer="0.5"/>
  <pageSetup paperSize="9" scale="68" orientation="landscape" r:id="rId1"/>
  <headerFooter alignWithMargins="0">
    <oddFooter>&amp;LPer Harald Sivesind&amp;CSide &amp;P&amp;R&amp;D</oddFooter>
  </headerFooter>
  <rowBreaks count="2" manualBreakCount="2">
    <brk id="55" max="16383" man="1"/>
    <brk id="6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workbookViewId="0">
      <selection activeCell="J19" sqref="J19"/>
    </sheetView>
  </sheetViews>
  <sheetFormatPr baseColWidth="10" defaultRowHeight="12.5" x14ac:dyDescent="0.25"/>
  <cols>
    <col min="1" max="1" width="42.54296875" customWidth="1"/>
    <col min="2" max="2" width="2.54296875" style="3" customWidth="1"/>
    <col min="3" max="3" width="16.54296875" customWidth="1"/>
    <col min="4" max="7" width="5.54296875" style="9" customWidth="1"/>
    <col min="8" max="9" width="4.453125" style="9" customWidth="1"/>
    <col min="10" max="10" width="5.54296875" style="9" customWidth="1"/>
    <col min="11" max="12" width="3.54296875" customWidth="1"/>
  </cols>
  <sheetData>
    <row r="1" spans="1:13" ht="14" x14ac:dyDescent="0.3">
      <c r="A1" s="8" t="s">
        <v>40</v>
      </c>
      <c r="C1" s="87"/>
      <c r="L1" s="49"/>
    </row>
    <row r="2" spans="1:13" s="10" customFormat="1" ht="12.75" customHeight="1" thickBot="1" x14ac:dyDescent="0.3">
      <c r="B2" s="9"/>
      <c r="D2" s="24"/>
      <c r="E2" s="24"/>
      <c r="F2" s="24"/>
      <c r="G2" s="24"/>
      <c r="H2" s="24"/>
      <c r="I2" s="24"/>
      <c r="J2" s="24"/>
      <c r="L2" s="49"/>
    </row>
    <row r="3" spans="1:13" s="25" customFormat="1" ht="24.75" customHeight="1" thickBot="1" x14ac:dyDescent="0.3">
      <c r="A3" s="54" t="s">
        <v>16</v>
      </c>
      <c r="B3" s="55" t="s">
        <v>17</v>
      </c>
      <c r="C3" s="56" t="s">
        <v>0</v>
      </c>
      <c r="D3" s="57" t="s">
        <v>36</v>
      </c>
      <c r="E3" s="57" t="s">
        <v>18</v>
      </c>
      <c r="F3" s="57" t="s">
        <v>30</v>
      </c>
      <c r="G3" s="57" t="s">
        <v>15</v>
      </c>
      <c r="H3" s="57" t="s">
        <v>3</v>
      </c>
      <c r="I3" s="57" t="s">
        <v>4</v>
      </c>
      <c r="J3" s="58" t="s">
        <v>5</v>
      </c>
      <c r="L3" s="50"/>
    </row>
    <row r="4" spans="1:13" s="11" customFormat="1" ht="11.5" x14ac:dyDescent="0.25">
      <c r="A4" s="91" t="s">
        <v>43</v>
      </c>
      <c r="B4" s="23" t="s">
        <v>58</v>
      </c>
      <c r="C4" s="12" t="s">
        <v>61</v>
      </c>
      <c r="D4" s="23">
        <v>1</v>
      </c>
      <c r="E4" s="53"/>
      <c r="F4" s="53">
        <v>1</v>
      </c>
      <c r="G4" s="53"/>
      <c r="H4" s="53">
        <v>1</v>
      </c>
      <c r="I4" s="53"/>
      <c r="J4" s="53"/>
      <c r="K4" s="49"/>
      <c r="L4" s="49"/>
    </row>
    <row r="5" spans="1:13" s="11" customFormat="1" ht="11.5" x14ac:dyDescent="0.25">
      <c r="A5" s="90" t="s">
        <v>63</v>
      </c>
      <c r="B5" s="23" t="s">
        <v>59</v>
      </c>
      <c r="C5" s="12" t="s">
        <v>60</v>
      </c>
      <c r="D5" s="23">
        <v>1</v>
      </c>
      <c r="E5" s="53"/>
      <c r="F5" s="53"/>
      <c r="G5" s="53">
        <v>1</v>
      </c>
      <c r="H5" s="53"/>
      <c r="I5" s="53"/>
      <c r="J5" s="53"/>
      <c r="K5" s="49"/>
      <c r="L5" s="49"/>
    </row>
    <row r="6" spans="1:13" s="11" customFormat="1" ht="11.5" x14ac:dyDescent="0.25">
      <c r="A6" s="92" t="s">
        <v>55</v>
      </c>
      <c r="B6" s="23" t="s">
        <v>59</v>
      </c>
      <c r="C6" s="12" t="s">
        <v>62</v>
      </c>
      <c r="D6" s="23">
        <v>1</v>
      </c>
      <c r="E6" s="53">
        <v>1</v>
      </c>
      <c r="F6" s="53">
        <v>2</v>
      </c>
      <c r="G6" s="53"/>
      <c r="H6" s="53">
        <v>2</v>
      </c>
      <c r="I6" s="53"/>
      <c r="J6" s="53"/>
      <c r="K6" s="49"/>
      <c r="L6" s="49"/>
    </row>
    <row r="7" spans="1:13" s="49" customFormat="1" ht="12" customHeight="1" x14ac:dyDescent="0.25">
      <c r="A7" s="67" t="s">
        <v>73</v>
      </c>
      <c r="B7" s="23" t="s">
        <v>59</v>
      </c>
      <c r="C7" s="12" t="s">
        <v>74</v>
      </c>
      <c r="D7" s="23">
        <v>2</v>
      </c>
      <c r="E7" s="23"/>
      <c r="F7" s="53"/>
      <c r="G7" s="53">
        <v>1</v>
      </c>
      <c r="H7" s="53"/>
      <c r="I7" s="53"/>
      <c r="J7" s="53"/>
      <c r="M7" s="11"/>
    </row>
    <row r="8" spans="1:13" s="11" customFormat="1" ht="11.5" x14ac:dyDescent="0.25">
      <c r="A8" s="71" t="s">
        <v>84</v>
      </c>
      <c r="B8" s="23" t="s">
        <v>58</v>
      </c>
      <c r="C8" s="12" t="s">
        <v>85</v>
      </c>
      <c r="D8" s="23">
        <v>1</v>
      </c>
      <c r="E8" s="23"/>
      <c r="F8" s="53">
        <v>1</v>
      </c>
      <c r="G8" s="53"/>
      <c r="H8" s="53">
        <v>1</v>
      </c>
      <c r="I8" s="53"/>
      <c r="J8" s="53"/>
      <c r="K8" s="49"/>
      <c r="L8" s="49"/>
    </row>
    <row r="9" spans="1:13" s="49" customFormat="1" ht="12" customHeight="1" x14ac:dyDescent="0.25">
      <c r="A9" s="65" t="s">
        <v>90</v>
      </c>
      <c r="B9" s="23" t="s">
        <v>59</v>
      </c>
      <c r="C9" s="12" t="s">
        <v>93</v>
      </c>
      <c r="D9" s="23">
        <v>1</v>
      </c>
      <c r="E9" s="53"/>
      <c r="F9" s="53">
        <v>1</v>
      </c>
      <c r="G9" s="53"/>
      <c r="H9" s="53">
        <v>1</v>
      </c>
      <c r="I9" s="53"/>
      <c r="J9" s="60"/>
      <c r="M9" s="11"/>
    </row>
    <row r="10" spans="1:13" s="49" customFormat="1" ht="11.5" x14ac:dyDescent="0.25">
      <c r="A10" s="73" t="s">
        <v>99</v>
      </c>
      <c r="B10" s="23" t="s">
        <v>58</v>
      </c>
      <c r="C10" s="12" t="s">
        <v>85</v>
      </c>
      <c r="D10" s="23">
        <v>1</v>
      </c>
      <c r="E10" s="53"/>
      <c r="F10" s="53">
        <v>1</v>
      </c>
      <c r="G10" s="53"/>
      <c r="H10" s="53">
        <v>1</v>
      </c>
      <c r="I10" s="53"/>
      <c r="J10" s="60" t="s">
        <v>100</v>
      </c>
    </row>
    <row r="11" spans="1:13" s="49" customFormat="1" ht="11.5" x14ac:dyDescent="0.25">
      <c r="A11" s="79" t="s">
        <v>101</v>
      </c>
      <c r="B11" s="23" t="s">
        <v>59</v>
      </c>
      <c r="C11" s="12" t="s">
        <v>102</v>
      </c>
      <c r="D11" s="23">
        <v>2</v>
      </c>
      <c r="E11" s="23"/>
      <c r="F11" s="53">
        <v>1</v>
      </c>
      <c r="G11" s="53">
        <v>1</v>
      </c>
      <c r="H11" s="53">
        <v>1</v>
      </c>
      <c r="I11" s="53"/>
      <c r="J11" s="53"/>
    </row>
    <row r="12" spans="1:13" s="49" customFormat="1" ht="12" customHeight="1" x14ac:dyDescent="0.25">
      <c r="A12" s="72" t="s">
        <v>108</v>
      </c>
      <c r="B12" s="23" t="s">
        <v>58</v>
      </c>
      <c r="C12" s="12" t="s">
        <v>109</v>
      </c>
      <c r="D12" s="23">
        <v>2</v>
      </c>
      <c r="E12" s="23"/>
      <c r="F12" s="53">
        <v>2</v>
      </c>
      <c r="G12" s="53"/>
      <c r="H12" s="53">
        <v>2</v>
      </c>
      <c r="I12" s="53"/>
      <c r="J12" s="53"/>
    </row>
    <row r="13" spans="1:13" s="49" customFormat="1" ht="12" customHeight="1" x14ac:dyDescent="0.25">
      <c r="A13" s="73" t="s">
        <v>123</v>
      </c>
      <c r="B13" s="23" t="s">
        <v>58</v>
      </c>
      <c r="C13" s="12" t="s">
        <v>136</v>
      </c>
      <c r="D13" s="23">
        <v>1</v>
      </c>
      <c r="E13" s="23"/>
      <c r="F13" s="53">
        <v>1</v>
      </c>
      <c r="G13" s="14"/>
      <c r="H13" s="53">
        <v>1</v>
      </c>
      <c r="I13" s="53"/>
      <c r="J13" s="60" t="s">
        <v>100</v>
      </c>
    </row>
    <row r="14" spans="1:13" s="11" customFormat="1" ht="11.5" x14ac:dyDescent="0.25">
      <c r="A14" s="79" t="s">
        <v>131</v>
      </c>
      <c r="B14" s="23" t="s">
        <v>59</v>
      </c>
      <c r="C14" s="12" t="s">
        <v>138</v>
      </c>
      <c r="D14" s="23">
        <v>1</v>
      </c>
      <c r="E14" s="23"/>
      <c r="F14" s="53">
        <v>1</v>
      </c>
      <c r="G14" s="53"/>
      <c r="H14" s="53">
        <v>1</v>
      </c>
      <c r="I14" s="53"/>
      <c r="J14" s="60"/>
      <c r="K14" s="49"/>
      <c r="L14" s="49"/>
    </row>
    <row r="15" spans="1:13" s="11" customFormat="1" ht="11.5" x14ac:dyDescent="0.25">
      <c r="A15" s="79" t="s">
        <v>141</v>
      </c>
      <c r="B15" s="23" t="s">
        <v>59</v>
      </c>
      <c r="C15" s="12" t="s">
        <v>139</v>
      </c>
      <c r="D15" s="23">
        <v>1</v>
      </c>
      <c r="E15" s="23"/>
      <c r="F15" s="53">
        <v>1</v>
      </c>
      <c r="G15" s="53"/>
      <c r="H15" s="53">
        <v>1</v>
      </c>
      <c r="I15" s="53"/>
      <c r="J15" s="53"/>
      <c r="K15" s="49"/>
      <c r="L15" s="49"/>
    </row>
    <row r="16" spans="1:13" s="11" customFormat="1" ht="11.5" x14ac:dyDescent="0.25">
      <c r="A16" s="72" t="s">
        <v>157</v>
      </c>
      <c r="B16" s="23" t="s">
        <v>58</v>
      </c>
      <c r="C16" s="12" t="s">
        <v>158</v>
      </c>
      <c r="D16" s="23">
        <v>2</v>
      </c>
      <c r="E16" s="23"/>
      <c r="F16" s="53"/>
      <c r="G16" s="53"/>
      <c r="H16" s="53"/>
      <c r="I16" s="53"/>
      <c r="J16" s="53"/>
      <c r="K16" s="49"/>
      <c r="L16" s="49"/>
    </row>
    <row r="17" spans="1:12" s="11" customFormat="1" ht="11.5" x14ac:dyDescent="0.25">
      <c r="A17" s="79" t="s">
        <v>159</v>
      </c>
      <c r="B17" s="23" t="s">
        <v>59</v>
      </c>
      <c r="C17" s="12" t="s">
        <v>74</v>
      </c>
      <c r="D17" s="23">
        <v>1</v>
      </c>
      <c r="E17" s="23"/>
      <c r="F17" s="53">
        <v>1</v>
      </c>
      <c r="G17" s="53"/>
      <c r="H17" s="53">
        <v>1</v>
      </c>
      <c r="I17" s="53"/>
      <c r="J17" s="60"/>
      <c r="K17" s="49"/>
      <c r="L17" s="49"/>
    </row>
    <row r="18" spans="1:12" s="11" customFormat="1" ht="11.5" x14ac:dyDescent="0.25">
      <c r="A18" s="67" t="s">
        <v>177</v>
      </c>
      <c r="B18" s="23" t="s">
        <v>59</v>
      </c>
      <c r="C18" s="12" t="s">
        <v>180</v>
      </c>
      <c r="D18" s="23">
        <v>1</v>
      </c>
      <c r="E18" s="53"/>
      <c r="F18" s="53">
        <v>1</v>
      </c>
      <c r="G18" s="53"/>
      <c r="H18" s="53">
        <v>1</v>
      </c>
      <c r="I18" s="53"/>
      <c r="J18" s="60"/>
      <c r="K18" s="49"/>
      <c r="L18" s="49"/>
    </row>
    <row r="19" spans="1:12" s="11" customFormat="1" ht="11.5" x14ac:dyDescent="0.25">
      <c r="A19" s="71" t="s">
        <v>189</v>
      </c>
      <c r="B19" s="23" t="s">
        <v>58</v>
      </c>
      <c r="C19" s="12" t="s">
        <v>193</v>
      </c>
      <c r="D19" s="23">
        <v>1</v>
      </c>
      <c r="E19" s="53"/>
      <c r="F19" s="53">
        <v>1</v>
      </c>
      <c r="G19" s="53"/>
      <c r="H19" s="49">
        <v>1</v>
      </c>
      <c r="I19" s="53"/>
      <c r="J19" s="60" t="s">
        <v>100</v>
      </c>
      <c r="K19" s="49"/>
      <c r="L19" s="49"/>
    </row>
    <row r="20" spans="1:12" s="11" customFormat="1" ht="11.5" x14ac:dyDescent="0.25">
      <c r="A20" s="67"/>
      <c r="B20" s="23"/>
      <c r="C20" s="12"/>
      <c r="D20" s="23"/>
      <c r="E20" s="53"/>
      <c r="F20" s="53"/>
      <c r="G20" s="53"/>
      <c r="H20" s="53"/>
      <c r="I20" s="53"/>
      <c r="J20" s="53"/>
      <c r="K20" s="49"/>
      <c r="L20" s="49"/>
    </row>
    <row r="21" spans="1:12" s="11" customFormat="1" ht="11.5" x14ac:dyDescent="0.25">
      <c r="A21" s="67"/>
      <c r="B21" s="23"/>
      <c r="C21" s="12"/>
      <c r="D21" s="23"/>
      <c r="E21" s="53"/>
      <c r="F21" s="53"/>
      <c r="G21" s="53"/>
      <c r="H21" s="53"/>
      <c r="I21" s="53"/>
      <c r="J21" s="53"/>
      <c r="K21" s="49"/>
      <c r="L21" s="49"/>
    </row>
    <row r="22" spans="1:12" s="11" customFormat="1" ht="11.5" x14ac:dyDescent="0.25">
      <c r="A22" s="71"/>
      <c r="B22" s="23"/>
      <c r="C22" s="12"/>
      <c r="D22" s="23"/>
      <c r="E22" s="53"/>
      <c r="F22" s="53"/>
      <c r="G22" s="53"/>
      <c r="H22" s="53"/>
      <c r="I22" s="53"/>
      <c r="J22" s="53"/>
      <c r="K22" s="49"/>
      <c r="L22" s="49"/>
    </row>
    <row r="23" spans="1:12" s="11" customFormat="1" ht="11.5" x14ac:dyDescent="0.25">
      <c r="A23" s="67"/>
      <c r="B23" s="23"/>
      <c r="C23" s="12"/>
      <c r="D23" s="23"/>
      <c r="E23" s="53"/>
      <c r="F23" s="53"/>
      <c r="G23" s="53"/>
      <c r="H23" s="53"/>
      <c r="I23" s="53"/>
      <c r="J23" s="60"/>
      <c r="K23" s="49"/>
      <c r="L23" s="49"/>
    </row>
    <row r="24" spans="1:12" s="11" customFormat="1" ht="11.5" x14ac:dyDescent="0.25">
      <c r="A24" s="72"/>
      <c r="B24" s="23"/>
      <c r="C24" s="12"/>
      <c r="D24" s="23"/>
      <c r="E24" s="23"/>
      <c r="F24" s="23"/>
      <c r="G24" s="23"/>
      <c r="H24" s="23"/>
      <c r="I24" s="23"/>
      <c r="J24" s="23"/>
      <c r="L24" s="49"/>
    </row>
    <row r="25" spans="1:12" s="11" customFormat="1" ht="11.5" x14ac:dyDescent="0.25">
      <c r="A25" s="72"/>
      <c r="B25" s="23"/>
      <c r="C25" s="12"/>
      <c r="D25" s="23"/>
      <c r="E25" s="23"/>
      <c r="F25" s="23"/>
      <c r="G25" s="12"/>
      <c r="H25" s="23"/>
      <c r="I25" s="12"/>
      <c r="J25" s="12"/>
    </row>
    <row r="26" spans="1:12" s="11" customFormat="1" ht="11.5" x14ac:dyDescent="0.25">
      <c r="A26" s="72"/>
      <c r="B26" s="23"/>
      <c r="C26" s="12"/>
      <c r="D26" s="23"/>
      <c r="E26" s="23"/>
      <c r="F26" s="23"/>
      <c r="G26" s="12"/>
      <c r="H26" s="23"/>
      <c r="I26" s="12"/>
      <c r="J26" s="12"/>
    </row>
    <row r="27" spans="1:12" s="11" customFormat="1" ht="12" thickBot="1" x14ac:dyDescent="0.3">
      <c r="A27" s="78"/>
      <c r="B27" s="46"/>
      <c r="C27" s="28"/>
      <c r="D27" s="46"/>
      <c r="E27" s="42"/>
      <c r="F27" s="42"/>
      <c r="G27" s="42"/>
      <c r="H27" s="42"/>
      <c r="I27" s="42"/>
      <c r="J27" s="42"/>
      <c r="K27" s="14"/>
      <c r="L27" s="51"/>
    </row>
    <row r="28" spans="1:12" s="26" customFormat="1" ht="12" thickBot="1" x14ac:dyDescent="0.3">
      <c r="A28" s="43"/>
      <c r="B28" s="44"/>
      <c r="C28" s="43"/>
      <c r="D28" s="45">
        <f>+COUNT(D4:D27)</f>
        <v>16</v>
      </c>
      <c r="E28" s="45">
        <f t="shared" ref="E28:J28" si="0">+COUNT(E4:E27)</f>
        <v>1</v>
      </c>
      <c r="F28" s="45">
        <f t="shared" si="0"/>
        <v>13</v>
      </c>
      <c r="G28" s="45">
        <f t="shared" si="0"/>
        <v>3</v>
      </c>
      <c r="H28" s="45">
        <f t="shared" si="0"/>
        <v>13</v>
      </c>
      <c r="I28" s="45">
        <f t="shared" si="0"/>
        <v>0</v>
      </c>
      <c r="J28" s="45">
        <f t="shared" si="0"/>
        <v>0</v>
      </c>
      <c r="L28" s="50"/>
    </row>
  </sheetData>
  <phoneticPr fontId="1" type="noConversion"/>
  <pageMargins left="0.75" right="0.75" top="1" bottom="1" header="0.5" footer="0.5"/>
  <pageSetup paperSize="9" scale="90" orientation="portrait" r:id="rId1"/>
  <headerFooter alignWithMargins="0">
    <oddFooter>&amp;LPer Harald Sivesind&amp;CSide &amp;P&amp;R&amp;D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8"/>
  <sheetViews>
    <sheetView tabSelected="1" zoomScale="80" workbookViewId="0">
      <pane ySplit="2" topLeftCell="A3" activePane="bottomLeft" state="frozenSplit"/>
      <selection pane="bottomLeft" activeCell="L24" sqref="L24"/>
    </sheetView>
  </sheetViews>
  <sheetFormatPr baseColWidth="10" defaultColWidth="11.453125" defaultRowHeight="12.5" x14ac:dyDescent="0.25"/>
  <cols>
    <col min="1" max="1" width="4.54296875" style="18" customWidth="1"/>
    <col min="2" max="2" width="11.453125" style="18" customWidth="1"/>
    <col min="3" max="3" width="71" style="18" bestFit="1" customWidth="1"/>
    <col min="4" max="4" width="30.1796875" style="18" customWidth="1"/>
    <col min="5" max="5" width="12.54296875" style="22" customWidth="1"/>
    <col min="6" max="11" width="9.54296875" style="22" customWidth="1"/>
    <col min="12" max="12" width="21.453125" style="18" customWidth="1"/>
    <col min="13" max="16384" width="11.453125" style="18"/>
  </cols>
  <sheetData>
    <row r="1" spans="1:12" s="21" customFormat="1" ht="39.5" thickBot="1" x14ac:dyDescent="0.35">
      <c r="A1" s="4"/>
      <c r="B1" s="4" t="s">
        <v>7</v>
      </c>
      <c r="C1" s="4" t="s">
        <v>1</v>
      </c>
      <c r="D1" s="4" t="s">
        <v>0</v>
      </c>
      <c r="E1" s="6" t="s">
        <v>35</v>
      </c>
      <c r="F1" s="6" t="s">
        <v>10</v>
      </c>
      <c r="G1" s="5" t="s">
        <v>30</v>
      </c>
      <c r="H1" s="6" t="s">
        <v>15</v>
      </c>
      <c r="I1" s="5" t="s">
        <v>3</v>
      </c>
      <c r="J1" s="5" t="s">
        <v>4</v>
      </c>
      <c r="K1" s="5" t="s">
        <v>5</v>
      </c>
      <c r="L1" s="7" t="s">
        <v>14</v>
      </c>
    </row>
    <row r="2" spans="1:12" s="21" customFormat="1" ht="14" thickTop="1" thickBot="1" x14ac:dyDescent="0.35">
      <c r="A2" s="4" t="s">
        <v>6</v>
      </c>
      <c r="B2" s="5">
        <f>SUM(B3:B86)</f>
        <v>22</v>
      </c>
      <c r="C2" s="4"/>
      <c r="D2" s="4"/>
      <c r="E2" s="5">
        <f>+SUM(E3:E86)</f>
        <v>21</v>
      </c>
      <c r="F2" s="5">
        <f>SUM(F3:F86)</f>
        <v>1</v>
      </c>
      <c r="G2" s="5">
        <f>SUM(G3:G86)</f>
        <v>15</v>
      </c>
      <c r="H2" s="5">
        <f t="shared" ref="H2:K2" si="0">SUM(H3:H86)</f>
        <v>2</v>
      </c>
      <c r="I2" s="5">
        <f t="shared" si="0"/>
        <v>15</v>
      </c>
      <c r="J2" s="5">
        <f t="shared" si="0"/>
        <v>0</v>
      </c>
      <c r="K2" s="5">
        <f t="shared" si="0"/>
        <v>4</v>
      </c>
    </row>
    <row r="3" spans="1:12" ht="13.5" thickTop="1" x14ac:dyDescent="0.3">
      <c r="B3" s="22">
        <v>1</v>
      </c>
      <c r="C3" s="66" t="s">
        <v>42</v>
      </c>
      <c r="D3" s="59" t="s">
        <v>50</v>
      </c>
      <c r="E3" s="22">
        <v>1</v>
      </c>
      <c r="G3" s="22">
        <v>1</v>
      </c>
      <c r="I3" s="22">
        <v>1</v>
      </c>
      <c r="K3" s="22">
        <v>4</v>
      </c>
      <c r="L3" s="18" t="s">
        <v>199</v>
      </c>
    </row>
    <row r="4" spans="1:12" ht="13" x14ac:dyDescent="0.3">
      <c r="B4" s="22">
        <v>1</v>
      </c>
      <c r="C4" s="74" t="s">
        <v>47</v>
      </c>
      <c r="D4" s="18" t="s">
        <v>51</v>
      </c>
      <c r="E4" s="22">
        <v>1</v>
      </c>
      <c r="H4" s="22">
        <v>1</v>
      </c>
      <c r="L4" s="18" t="s">
        <v>46</v>
      </c>
    </row>
    <row r="5" spans="1:12" ht="13" x14ac:dyDescent="0.3">
      <c r="B5" s="22">
        <v>1</v>
      </c>
      <c r="C5" s="74" t="s">
        <v>52</v>
      </c>
      <c r="D5" s="18" t="s">
        <v>53</v>
      </c>
      <c r="E5" s="22">
        <v>1</v>
      </c>
      <c r="G5" s="22">
        <v>1</v>
      </c>
      <c r="I5" s="22">
        <v>1</v>
      </c>
    </row>
    <row r="6" spans="1:12" ht="13" x14ac:dyDescent="0.3">
      <c r="B6" s="22">
        <v>1</v>
      </c>
      <c r="C6" s="66" t="s">
        <v>75</v>
      </c>
      <c r="D6" s="18" t="s">
        <v>76</v>
      </c>
      <c r="E6" s="22">
        <v>1</v>
      </c>
      <c r="G6" s="22">
        <v>1</v>
      </c>
      <c r="I6" s="22">
        <v>1</v>
      </c>
    </row>
    <row r="7" spans="1:12" ht="13" x14ac:dyDescent="0.3">
      <c r="B7" s="22">
        <v>1</v>
      </c>
      <c r="C7" s="74" t="s">
        <v>66</v>
      </c>
      <c r="D7" s="77" t="s">
        <v>65</v>
      </c>
      <c r="E7" s="22">
        <v>1</v>
      </c>
      <c r="G7" s="22">
        <v>1</v>
      </c>
      <c r="I7" s="22">
        <v>1</v>
      </c>
      <c r="L7" s="18" t="s">
        <v>81</v>
      </c>
    </row>
    <row r="8" spans="1:12" ht="13" x14ac:dyDescent="0.3">
      <c r="B8" s="22">
        <v>1</v>
      </c>
      <c r="C8" s="74" t="s">
        <v>67</v>
      </c>
      <c r="D8" s="18" t="s">
        <v>68</v>
      </c>
      <c r="E8" s="22">
        <v>1</v>
      </c>
      <c r="G8" s="22">
        <v>1</v>
      </c>
      <c r="I8" s="22">
        <v>1</v>
      </c>
      <c r="L8" s="18" t="s">
        <v>69</v>
      </c>
    </row>
    <row r="9" spans="1:12" ht="13" x14ac:dyDescent="0.3">
      <c r="B9" s="22">
        <v>1</v>
      </c>
      <c r="C9" s="66" t="s">
        <v>79</v>
      </c>
      <c r="D9" s="18" t="s">
        <v>80</v>
      </c>
      <c r="E9" s="22">
        <v>1</v>
      </c>
      <c r="G9" s="22">
        <v>1</v>
      </c>
      <c r="I9" s="22">
        <v>1</v>
      </c>
      <c r="L9" s="18" t="s">
        <v>81</v>
      </c>
    </row>
    <row r="10" spans="1:12" ht="13" x14ac:dyDescent="0.3">
      <c r="B10" s="22">
        <v>1</v>
      </c>
      <c r="C10" s="74" t="s">
        <v>86</v>
      </c>
      <c r="D10" s="18" t="s">
        <v>87</v>
      </c>
      <c r="E10" s="22">
        <v>1</v>
      </c>
      <c r="G10" s="22">
        <v>1</v>
      </c>
      <c r="I10" s="22">
        <v>1</v>
      </c>
      <c r="L10" s="18" t="s">
        <v>88</v>
      </c>
    </row>
    <row r="11" spans="1:12" ht="13" x14ac:dyDescent="0.3">
      <c r="B11" s="22">
        <v>1</v>
      </c>
      <c r="C11" s="74" t="s">
        <v>111</v>
      </c>
      <c r="D11" s="18" t="s">
        <v>89</v>
      </c>
      <c r="E11" s="22">
        <v>1</v>
      </c>
      <c r="F11" s="22">
        <v>1</v>
      </c>
    </row>
    <row r="12" spans="1:12" ht="13" x14ac:dyDescent="0.3">
      <c r="B12" s="22">
        <v>1</v>
      </c>
      <c r="C12" s="74" t="s">
        <v>94</v>
      </c>
      <c r="D12" s="18" t="s">
        <v>95</v>
      </c>
      <c r="E12" s="22">
        <v>1</v>
      </c>
      <c r="G12" s="22">
        <v>1</v>
      </c>
      <c r="I12" s="22">
        <v>1</v>
      </c>
      <c r="L12" s="18" t="s">
        <v>105</v>
      </c>
    </row>
    <row r="13" spans="1:12" ht="13" x14ac:dyDescent="0.3">
      <c r="B13" s="22">
        <v>1</v>
      </c>
      <c r="C13" s="66" t="s">
        <v>110</v>
      </c>
      <c r="D13" s="18" t="s">
        <v>137</v>
      </c>
      <c r="E13" s="22">
        <v>1</v>
      </c>
      <c r="G13" s="22">
        <v>1</v>
      </c>
      <c r="I13" s="22">
        <v>1</v>
      </c>
    </row>
    <row r="14" spans="1:12" ht="13" x14ac:dyDescent="0.3">
      <c r="B14" s="22">
        <v>1</v>
      </c>
      <c r="C14" s="74" t="s">
        <v>113</v>
      </c>
      <c r="D14" s="18" t="s">
        <v>112</v>
      </c>
      <c r="E14" s="22">
        <v>1</v>
      </c>
      <c r="G14" s="22">
        <v>1</v>
      </c>
      <c r="I14" s="22">
        <v>1</v>
      </c>
    </row>
    <row r="15" spans="1:12" ht="13" x14ac:dyDescent="0.3">
      <c r="B15" s="22">
        <v>1</v>
      </c>
      <c r="C15" s="74" t="s">
        <v>116</v>
      </c>
      <c r="D15" s="18" t="s">
        <v>114</v>
      </c>
      <c r="E15" s="22">
        <v>1</v>
      </c>
      <c r="H15" s="22">
        <v>1</v>
      </c>
      <c r="L15" s="18" t="s">
        <v>115</v>
      </c>
    </row>
    <row r="16" spans="1:12" ht="13" x14ac:dyDescent="0.3">
      <c r="B16" s="22">
        <v>1</v>
      </c>
      <c r="C16" s="74" t="s">
        <v>117</v>
      </c>
      <c r="D16" s="18" t="s">
        <v>118</v>
      </c>
      <c r="E16" s="22">
        <v>1</v>
      </c>
      <c r="G16" s="22">
        <v>1</v>
      </c>
      <c r="I16" s="22">
        <v>1</v>
      </c>
      <c r="L16" s="18" t="s">
        <v>119</v>
      </c>
    </row>
    <row r="17" spans="2:12" ht="13" x14ac:dyDescent="0.25">
      <c r="B17" s="22">
        <v>1</v>
      </c>
      <c r="C17" s="98" t="s">
        <v>120</v>
      </c>
      <c r="D17" s="18" t="s">
        <v>121</v>
      </c>
      <c r="E17" s="22">
        <v>1</v>
      </c>
      <c r="G17" s="22">
        <v>1</v>
      </c>
      <c r="I17" s="22">
        <v>1</v>
      </c>
    </row>
    <row r="18" spans="2:12" ht="13" x14ac:dyDescent="0.25">
      <c r="B18" s="22">
        <v>1</v>
      </c>
      <c r="C18" s="88" t="s">
        <v>144</v>
      </c>
      <c r="D18" s="18" t="s">
        <v>145</v>
      </c>
      <c r="E18" s="22">
        <v>1</v>
      </c>
      <c r="L18" s="18" t="s">
        <v>119</v>
      </c>
    </row>
    <row r="19" spans="2:12" ht="13" x14ac:dyDescent="0.3">
      <c r="B19" s="22">
        <v>1</v>
      </c>
      <c r="C19" s="74" t="s">
        <v>148</v>
      </c>
      <c r="D19" s="18" t="s">
        <v>149</v>
      </c>
      <c r="E19" s="22">
        <v>1</v>
      </c>
      <c r="G19" s="22">
        <v>1</v>
      </c>
      <c r="I19" s="22">
        <v>1</v>
      </c>
      <c r="L19" s="18" t="s">
        <v>150</v>
      </c>
    </row>
    <row r="20" spans="2:12" ht="13" x14ac:dyDescent="0.3">
      <c r="B20" s="22">
        <v>1</v>
      </c>
      <c r="C20" s="81" t="s">
        <v>151</v>
      </c>
      <c r="D20" s="18" t="s">
        <v>152</v>
      </c>
      <c r="E20" s="22">
        <v>1</v>
      </c>
      <c r="L20" s="18" t="s">
        <v>150</v>
      </c>
    </row>
    <row r="21" spans="2:12" ht="13" x14ac:dyDescent="0.3">
      <c r="B21" s="22">
        <v>1</v>
      </c>
      <c r="C21" s="66" t="s">
        <v>154</v>
      </c>
      <c r="D21" s="18" t="s">
        <v>156</v>
      </c>
      <c r="E21" s="22">
        <v>1</v>
      </c>
      <c r="L21" s="18" t="s">
        <v>170</v>
      </c>
    </row>
    <row r="22" spans="2:12" ht="13" x14ac:dyDescent="0.3">
      <c r="B22" s="22">
        <v>1</v>
      </c>
      <c r="C22" s="74" t="s">
        <v>172</v>
      </c>
      <c r="D22" s="18" t="s">
        <v>173</v>
      </c>
      <c r="E22" s="22">
        <v>1</v>
      </c>
      <c r="G22" s="22">
        <v>1</v>
      </c>
      <c r="I22" s="22">
        <v>1</v>
      </c>
      <c r="L22" s="18" t="s">
        <v>174</v>
      </c>
    </row>
    <row r="23" spans="2:12" ht="13" x14ac:dyDescent="0.3">
      <c r="B23" s="22">
        <v>1</v>
      </c>
      <c r="C23" s="66" t="s">
        <v>188</v>
      </c>
      <c r="D23" s="18" t="s">
        <v>194</v>
      </c>
      <c r="E23" s="22">
        <v>1</v>
      </c>
      <c r="G23" s="22">
        <v>1</v>
      </c>
      <c r="I23" s="22">
        <v>1</v>
      </c>
      <c r="L23" s="18" t="s">
        <v>46</v>
      </c>
    </row>
    <row r="24" spans="2:12" ht="13" x14ac:dyDescent="0.3">
      <c r="B24" s="22">
        <v>1</v>
      </c>
      <c r="C24" s="74" t="s">
        <v>201</v>
      </c>
      <c r="D24" s="18" t="s">
        <v>202</v>
      </c>
      <c r="L24" s="18" t="s">
        <v>203</v>
      </c>
    </row>
    <row r="25" spans="2:12" ht="13" x14ac:dyDescent="0.3">
      <c r="B25" s="22"/>
      <c r="C25" s="74"/>
    </row>
    <row r="26" spans="2:12" ht="13" x14ac:dyDescent="0.3">
      <c r="B26" s="22"/>
      <c r="C26" s="66"/>
    </row>
    <row r="27" spans="2:12" ht="13" x14ac:dyDescent="0.3">
      <c r="B27" s="22"/>
      <c r="C27" s="66"/>
    </row>
    <row r="28" spans="2:12" ht="13" x14ac:dyDescent="0.3">
      <c r="B28" s="22"/>
      <c r="C28" s="74"/>
    </row>
    <row r="29" spans="2:12" ht="13" x14ac:dyDescent="0.3">
      <c r="B29" s="22"/>
      <c r="C29" s="74"/>
    </row>
    <row r="30" spans="2:12" ht="13" x14ac:dyDescent="0.3">
      <c r="B30" s="22"/>
      <c r="C30" s="74"/>
    </row>
    <row r="31" spans="2:12" ht="13" x14ac:dyDescent="0.3">
      <c r="B31" s="22"/>
      <c r="C31" s="74"/>
    </row>
    <row r="32" spans="2:12" ht="13" x14ac:dyDescent="0.3">
      <c r="B32" s="22"/>
      <c r="C32" s="66"/>
      <c r="E32" s="76"/>
    </row>
    <row r="33" spans="2:3" ht="13" x14ac:dyDescent="0.3">
      <c r="B33" s="22"/>
      <c r="C33" s="74"/>
    </row>
    <row r="34" spans="2:3" ht="13" x14ac:dyDescent="0.3">
      <c r="B34" s="22"/>
      <c r="C34" s="66"/>
    </row>
    <row r="35" spans="2:3" ht="13" x14ac:dyDescent="0.3">
      <c r="B35" s="22"/>
      <c r="C35" s="74"/>
    </row>
    <row r="36" spans="2:3" ht="13" x14ac:dyDescent="0.3">
      <c r="B36" s="22"/>
      <c r="C36" s="66"/>
    </row>
    <row r="37" spans="2:3" ht="13" x14ac:dyDescent="0.3">
      <c r="B37" s="22"/>
      <c r="C37" s="66"/>
    </row>
    <row r="38" spans="2:3" ht="13" x14ac:dyDescent="0.3">
      <c r="B38" s="22"/>
      <c r="C38" s="74"/>
    </row>
    <row r="39" spans="2:3" ht="13.4" customHeight="1" x14ac:dyDescent="0.3">
      <c r="B39" s="80"/>
      <c r="C39" s="81"/>
    </row>
    <row r="40" spans="2:3" ht="13" x14ac:dyDescent="0.3">
      <c r="B40" s="22"/>
      <c r="C40" s="66"/>
    </row>
    <row r="41" spans="2:3" ht="13" x14ac:dyDescent="0.3">
      <c r="B41" s="22"/>
      <c r="C41" s="66"/>
    </row>
    <row r="42" spans="2:3" ht="13" x14ac:dyDescent="0.3">
      <c r="B42" s="22"/>
      <c r="C42" s="66"/>
    </row>
    <row r="43" spans="2:3" ht="13" x14ac:dyDescent="0.3">
      <c r="B43" s="22"/>
      <c r="C43" s="74"/>
    </row>
    <row r="44" spans="2:3" ht="13" x14ac:dyDescent="0.3">
      <c r="B44" s="22"/>
      <c r="C44" s="66"/>
    </row>
    <row r="45" spans="2:3" ht="13" x14ac:dyDescent="0.3">
      <c r="B45" s="22"/>
      <c r="C45" s="74"/>
    </row>
    <row r="46" spans="2:3" ht="13" x14ac:dyDescent="0.3">
      <c r="B46" s="22"/>
      <c r="C46" s="66"/>
    </row>
    <row r="47" spans="2:3" ht="13" x14ac:dyDescent="0.3">
      <c r="B47" s="22"/>
      <c r="C47" s="74"/>
    </row>
    <row r="48" spans="2:3" ht="13" x14ac:dyDescent="0.3">
      <c r="B48" s="22"/>
      <c r="C48" s="74"/>
    </row>
  </sheetData>
  <phoneticPr fontId="1" type="noConversion"/>
  <pageMargins left="0.75" right="0.75" top="1" bottom="1" header="0.5" footer="0.5"/>
  <pageSetup paperSize="9" scale="68" orientation="landscape" r:id="rId1"/>
  <headerFooter alignWithMargins="0">
    <oddFooter>&amp;LPer Harald Sivesind&amp;CSide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2</vt:i4>
      </vt:variant>
    </vt:vector>
  </HeadingPairs>
  <TitlesOfParts>
    <vt:vector size="6" baseType="lpstr">
      <vt:lpstr>Status</vt:lpstr>
      <vt:lpstr>Behandlede parringsforespørsler</vt:lpstr>
      <vt:lpstr>Hannhundbruk</vt:lpstr>
      <vt:lpstr>Forespørsler</vt:lpstr>
      <vt:lpstr>Hannhundbruk!Utskriftsområde</vt:lpstr>
      <vt:lpstr>'Behandlede parringsforespørsler'!Utskriftstitler</vt:lpstr>
    </vt:vector>
  </TitlesOfParts>
  <Company>Intek Engineering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Harald Sivesind</dc:creator>
  <cp:lastModifiedBy>Lars Rugsveen Engen</cp:lastModifiedBy>
  <cp:lastPrinted>2023-03-05T18:29:19Z</cp:lastPrinted>
  <dcterms:created xsi:type="dcterms:W3CDTF">2005-08-04T07:52:42Z</dcterms:created>
  <dcterms:modified xsi:type="dcterms:W3CDTF">2026-07-30T17:42:21Z</dcterms:modified>
</cp:coreProperties>
</file>