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ne Eiendomsmeglin\Documents\BHSK\BHSK\Årsmøte\2019\"/>
    </mc:Choice>
  </mc:AlternateContent>
  <xr:revisionPtr revIDLastSave="0" documentId="13_ncr:1_{0E6E4192-C251-40A9-B3CA-A7316747D00E}" xr6:coauthVersionLast="45" xr6:coauthVersionMax="45" xr10:uidLastSave="{00000000-0000-0000-0000-000000000000}"/>
  <bookViews>
    <workbookView xWindow="-120" yWindow="-120" windowWidth="20730" windowHeight="11160" xr2:uid="{674B45AA-532A-4227-95E4-0E83F34309AE}"/>
  </bookViews>
  <sheets>
    <sheet name="Budsjett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3" i="1" l="1"/>
  <c r="H90" i="1"/>
  <c r="H83" i="1"/>
  <c r="H52" i="1"/>
  <c r="H32" i="1"/>
  <c r="H20" i="1"/>
  <c r="E83" i="1"/>
  <c r="C83" i="1"/>
  <c r="H85" i="1" l="1"/>
  <c r="H34" i="1"/>
  <c r="H87" i="1" s="1"/>
  <c r="H108" i="1" s="1"/>
  <c r="C20" i="1"/>
  <c r="E20" i="1"/>
  <c r="C32" i="1"/>
  <c r="E32" i="1"/>
  <c r="C52" i="1"/>
  <c r="C85" i="1" s="1"/>
  <c r="E52" i="1"/>
  <c r="E85" i="1" s="1"/>
  <c r="C90" i="1"/>
  <c r="E90" i="1"/>
  <c r="C93" i="1"/>
  <c r="E93" i="1"/>
  <c r="E95" i="1" s="1"/>
  <c r="E34" i="1" l="1"/>
  <c r="C34" i="1"/>
  <c r="C87" i="1" s="1"/>
  <c r="C95" i="1"/>
  <c r="E87" i="1"/>
  <c r="E97" i="1"/>
  <c r="E108" i="1" s="1"/>
  <c r="C97" i="1" l="1"/>
</calcChain>
</file>

<file path=xl/sharedStrings.xml><?xml version="1.0" encoding="utf-8"?>
<sst xmlns="http://schemas.openxmlformats.org/spreadsheetml/2006/main" count="95" uniqueCount="94">
  <si>
    <t>Konto</t>
  </si>
  <si>
    <t>Kontonavn</t>
  </si>
  <si>
    <t>Regnskap</t>
  </si>
  <si>
    <t>Budsjett</t>
  </si>
  <si>
    <t>Stevneinntekter. påmelding</t>
  </si>
  <si>
    <t>Stevneinntekter. oppstalling</t>
  </si>
  <si>
    <t>Stevneinntekter. krosalg</t>
  </si>
  <si>
    <t>Stevneinntekter. fotografering (bilder)</t>
  </si>
  <si>
    <t>Interne arrangement</t>
  </si>
  <si>
    <t>Offentlig tilskudd/refusjon</t>
  </si>
  <si>
    <t>Norsk Tipping AS. Grasrotmiddler</t>
  </si>
  <si>
    <t>NRYF tilskudd</t>
  </si>
  <si>
    <t>Leieinntekt. ekstern. anlegg. utstyr</t>
  </si>
  <si>
    <t>Sum Salgsinntekter</t>
  </si>
  <si>
    <t>Leieinntekt andre varige driftsmidler. avgiftsfri</t>
  </si>
  <si>
    <t>Områdeleie fra BHSK Drift</t>
  </si>
  <si>
    <t>Områdeleie</t>
  </si>
  <si>
    <t>Medlemskontingent</t>
  </si>
  <si>
    <t>Dugnader</t>
  </si>
  <si>
    <t>Bingo/lotto ol.</t>
  </si>
  <si>
    <t>Kursinntekter</t>
  </si>
  <si>
    <t>Klubbtreninger. egenandeler</t>
  </si>
  <si>
    <t>Klubbeffekter. salg</t>
  </si>
  <si>
    <t>Andre inntekter</t>
  </si>
  <si>
    <t>Sum Andre inntekter</t>
  </si>
  <si>
    <t>Sum Driftsinntekter</t>
  </si>
  <si>
    <t>Startkontingenter stevner betalt av klubben</t>
  </si>
  <si>
    <t>Stevneutgifter</t>
  </si>
  <si>
    <t>Stevneutgifter. premier</t>
  </si>
  <si>
    <t>Stevneutgifter. personell</t>
  </si>
  <si>
    <t>Stevneutgifter. HorsePro</t>
  </si>
  <si>
    <t>Stevneutgifter. NRYF/STRyK avgifter</t>
  </si>
  <si>
    <t>Stevneutgifter. oppstalling</t>
  </si>
  <si>
    <t>Klubbeffekter. innkjøp</t>
  </si>
  <si>
    <t>Innkjøp premier</t>
  </si>
  <si>
    <t>Klubbtreninger. utgifter</t>
  </si>
  <si>
    <t>Kurs- og reisestøtte. aktive ryttere/dommere</t>
  </si>
  <si>
    <t>Rekvisita/kontorutstyr</t>
  </si>
  <si>
    <t>Innkjøp av krovarer for videresalg. matmoms</t>
  </si>
  <si>
    <t>Innkjøp av krovarer for videresalg. full moms</t>
  </si>
  <si>
    <t>Utgifter ekstern utleie av anlegg og utstyr</t>
  </si>
  <si>
    <t>Andre utgifter</t>
  </si>
  <si>
    <t>Sum Varekostnader</t>
  </si>
  <si>
    <t>Områdeleie til Bruråk Gård</t>
  </si>
  <si>
    <t>Renovasjon. vann. avløp vedr. lokaler</t>
  </si>
  <si>
    <t>Lys. varme vedr. lokaler</t>
  </si>
  <si>
    <t>Leie maskiner</t>
  </si>
  <si>
    <t>Leasing traktor</t>
  </si>
  <si>
    <t>Innkjøp teknisk utstyr</t>
  </si>
  <si>
    <t>Driftsmateriale. traktor</t>
  </si>
  <si>
    <t>Reparasjon og vedlikehold bygninger</t>
  </si>
  <si>
    <t>Reparasjon og vedlikehold utstyr</t>
  </si>
  <si>
    <t>Reperasjon og vedlikehold hindermateriell</t>
  </si>
  <si>
    <t>Reparasjon og vedlikehold maskiner</t>
  </si>
  <si>
    <t>Tjenester utført av BKSK Drift AS</t>
  </si>
  <si>
    <t>Kontorrekvisita</t>
  </si>
  <si>
    <t>Data/EDB Kostnad</t>
  </si>
  <si>
    <t>Møte. kurs. administrasjon</t>
  </si>
  <si>
    <t>Frakt/Porto</t>
  </si>
  <si>
    <t>Diverse utgifter</t>
  </si>
  <si>
    <t>Annen kostnad transportmidler</t>
  </si>
  <si>
    <t>Medlemskontingent STRyK</t>
  </si>
  <si>
    <t>Norges Rytterforbund - Hestesport</t>
  </si>
  <si>
    <t>Forsikringspremie</t>
  </si>
  <si>
    <t>Bank og kortgebyrer</t>
  </si>
  <si>
    <t>Vipps gebyrerer</t>
  </si>
  <si>
    <t>Sum Andre driftskostnader</t>
  </si>
  <si>
    <t>Sum Driftskostnader</t>
  </si>
  <si>
    <t>Sum Driftsresultat</t>
  </si>
  <si>
    <t>Renteinntekt. skattefri</t>
  </si>
  <si>
    <t>Sum Finansinntekter</t>
  </si>
  <si>
    <t>Rentekostnader</t>
  </si>
  <si>
    <t>Sum Finanskostnader</t>
  </si>
  <si>
    <t>Sum Finansinntekt og -kostnad</t>
  </si>
  <si>
    <t>Årsresultat</t>
  </si>
  <si>
    <t xml:space="preserve">Balanse </t>
  </si>
  <si>
    <t>Kortsiktige fordringer</t>
  </si>
  <si>
    <t>Lån ridehus og baner, nedbetaling</t>
  </si>
  <si>
    <t>Forskudd fra kunder</t>
  </si>
  <si>
    <t>Boksdepositumer</t>
  </si>
  <si>
    <t>Mellomregninger BHSK Drift</t>
  </si>
  <si>
    <t>Kasse</t>
  </si>
  <si>
    <t>Driftskonto, Handelsbanken</t>
  </si>
  <si>
    <t>Salgsinntekter avg.fritt</t>
  </si>
  <si>
    <t>Sponsorinntekter avg.fritt</t>
  </si>
  <si>
    <t>Andre aktiviteter (P&amp;J)</t>
  </si>
  <si>
    <t>Reperasjon og vedlikehold baner/annet</t>
  </si>
  <si>
    <t>Telefon/Bredbånd</t>
  </si>
  <si>
    <t>Tap på fordringer</t>
  </si>
  <si>
    <t>Avskrivning transp.midler/maskiner</t>
  </si>
  <si>
    <t>Annen kostnad lokaler</t>
  </si>
  <si>
    <t>Idrettsutstyr</t>
  </si>
  <si>
    <r>
      <t xml:space="preserve">BHSK Regnskap og Budsjett 2019 </t>
    </r>
    <r>
      <rPr>
        <b/>
        <vertAlign val="superscript"/>
        <sz val="12"/>
        <color theme="1"/>
        <rFont val="Arial"/>
        <family val="2"/>
      </rPr>
      <t>m</t>
    </r>
    <r>
      <rPr>
        <b/>
        <sz val="12"/>
        <color theme="1"/>
        <rFont val="Arial"/>
        <family val="2"/>
      </rPr>
      <t>/Budsjett 2020</t>
    </r>
  </si>
  <si>
    <t>Budsjett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</si>
</sst>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52">
    <xf numFmtId="0" fontId="0" fillId="0" borderId="0" xfId="0"/>
    <xf numFmtId="0" fontId="3" fillId="3" borderId="0" xfId="2" applyFont="1" applyFill="1" applyAlignment="1">
      <alignment vertical="center"/>
    </xf>
    <xf numFmtId="0" fontId="3" fillId="3" borderId="0" xfId="2" applyFont="1" applyFill="1" applyAlignment="1">
      <alignment horizontal="center" vertical="center"/>
    </xf>
    <xf numFmtId="3" fontId="3" fillId="3" borderId="0" xfId="2" applyNumberFormat="1" applyFont="1" applyFill="1" applyAlignment="1">
      <alignment horizontal="center" vertical="center"/>
    </xf>
    <xf numFmtId="4" fontId="3" fillId="3" borderId="0" xfId="2" applyNumberFormat="1" applyFont="1" applyFill="1" applyAlignment="1">
      <alignment vertical="center"/>
    </xf>
    <xf numFmtId="14" fontId="3" fillId="3" borderId="0" xfId="2" applyNumberFormat="1" applyFont="1" applyFill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4" fillId="3" borderId="0" xfId="2" applyFont="1" applyFill="1" applyAlignment="1">
      <alignment vertical="center"/>
    </xf>
    <xf numFmtId="4" fontId="4" fillId="3" borderId="0" xfId="2" applyNumberFormat="1" applyFont="1" applyFill="1" applyAlignment="1">
      <alignment horizontal="center" vertical="center"/>
    </xf>
    <xf numFmtId="4" fontId="4" fillId="3" borderId="0" xfId="2" applyNumberFormat="1" applyFont="1" applyFill="1" applyAlignment="1">
      <alignment vertical="center"/>
    </xf>
    <xf numFmtId="3" fontId="4" fillId="3" borderId="0" xfId="2" applyNumberFormat="1" applyFont="1" applyFill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vertical="center"/>
    </xf>
    <xf numFmtId="4" fontId="3" fillId="3" borderId="3" xfId="2" applyNumberFormat="1" applyFont="1" applyFill="1" applyBorder="1" applyAlignment="1">
      <alignment vertical="center"/>
    </xf>
    <xf numFmtId="4" fontId="3" fillId="4" borderId="3" xfId="2" applyNumberFormat="1" applyFont="1" applyFill="1" applyBorder="1" applyAlignment="1">
      <alignment vertical="center"/>
    </xf>
    <xf numFmtId="0" fontId="3" fillId="3" borderId="4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vertical="center"/>
    </xf>
    <xf numFmtId="4" fontId="3" fillId="3" borderId="4" xfId="2" applyNumberFormat="1" applyFont="1" applyFill="1" applyBorder="1" applyAlignment="1">
      <alignment vertical="center"/>
    </xf>
    <xf numFmtId="4" fontId="3" fillId="4" borderId="4" xfId="2" applyNumberFormat="1" applyFont="1" applyFill="1" applyBorder="1" applyAlignment="1">
      <alignment vertical="center"/>
    </xf>
    <xf numFmtId="0" fontId="3" fillId="3" borderId="5" xfId="2" applyFont="1" applyFill="1" applyBorder="1" applyAlignment="1">
      <alignment horizontal="center" vertical="center"/>
    </xf>
    <xf numFmtId="0" fontId="3" fillId="3" borderId="5" xfId="2" applyFont="1" applyFill="1" applyBorder="1" applyAlignment="1">
      <alignment vertical="center"/>
    </xf>
    <xf numFmtId="4" fontId="3" fillId="3" borderId="5" xfId="2" applyNumberFormat="1" applyFont="1" applyFill="1" applyBorder="1" applyAlignment="1">
      <alignment vertical="center"/>
    </xf>
    <xf numFmtId="4" fontId="3" fillId="4" borderId="5" xfId="2" applyNumberFormat="1" applyFont="1" applyFill="1" applyBorder="1" applyAlignment="1">
      <alignment vertical="center"/>
    </xf>
    <xf numFmtId="4" fontId="4" fillId="3" borderId="0" xfId="1" applyNumberFormat="1" applyFont="1" applyFill="1" applyBorder="1" applyAlignment="1">
      <alignment vertical="center"/>
    </xf>
    <xf numFmtId="3" fontId="4" fillId="3" borderId="0" xfId="1" applyNumberFormat="1" applyFont="1" applyFill="1" applyBorder="1" applyAlignment="1">
      <alignment horizontal="center" vertical="center"/>
    </xf>
    <xf numFmtId="0" fontId="0" fillId="3" borderId="5" xfId="2" applyFont="1" applyFill="1" applyBorder="1" applyAlignment="1">
      <alignment vertical="center"/>
    </xf>
    <xf numFmtId="0" fontId="3" fillId="3" borderId="6" xfId="2" applyFont="1" applyFill="1" applyBorder="1" applyAlignment="1">
      <alignment horizontal="center" vertical="center"/>
    </xf>
    <xf numFmtId="0" fontId="3" fillId="3" borderId="6" xfId="2" applyFont="1" applyFill="1" applyBorder="1" applyAlignment="1">
      <alignment vertical="center"/>
    </xf>
    <xf numFmtId="4" fontId="3" fillId="3" borderId="6" xfId="2" applyNumberFormat="1" applyFont="1" applyFill="1" applyBorder="1" applyAlignment="1">
      <alignment vertical="center"/>
    </xf>
    <xf numFmtId="4" fontId="3" fillId="4" borderId="6" xfId="2" applyNumberFormat="1" applyFont="1" applyFill="1" applyBorder="1" applyAlignment="1">
      <alignment vertical="center"/>
    </xf>
    <xf numFmtId="4" fontId="3" fillId="3" borderId="0" xfId="1" applyNumberFormat="1" applyFont="1" applyFill="1" applyBorder="1" applyAlignment="1">
      <alignment vertical="center"/>
    </xf>
    <xf numFmtId="0" fontId="3" fillId="3" borderId="7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vertical="center"/>
    </xf>
    <xf numFmtId="4" fontId="3" fillId="3" borderId="7" xfId="2" applyNumberFormat="1" applyFont="1" applyFill="1" applyBorder="1" applyAlignment="1">
      <alignment vertical="center"/>
    </xf>
    <xf numFmtId="4" fontId="3" fillId="4" borderId="7" xfId="2" applyNumberFormat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horizontal="center" vertical="center"/>
    </xf>
    <xf numFmtId="4" fontId="5" fillId="3" borderId="0" xfId="2" applyNumberFormat="1" applyFont="1" applyFill="1" applyAlignment="1">
      <alignment vertical="center"/>
    </xf>
    <xf numFmtId="0" fontId="1" fillId="3" borderId="0" xfId="2" applyFill="1"/>
    <xf numFmtId="4" fontId="3" fillId="4" borderId="0" xfId="2" applyNumberFormat="1" applyFont="1" applyFill="1" applyAlignment="1">
      <alignment vertical="center"/>
    </xf>
    <xf numFmtId="4" fontId="6" fillId="3" borderId="8" xfId="2" applyNumberFormat="1" applyFont="1" applyFill="1" applyBorder="1"/>
    <xf numFmtId="0" fontId="5" fillId="3" borderId="0" xfId="2" applyFont="1" applyFill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vertical="center"/>
    </xf>
    <xf numFmtId="4" fontId="3" fillId="3" borderId="0" xfId="2" applyNumberFormat="1" applyFont="1" applyFill="1" applyBorder="1" applyAlignment="1">
      <alignment vertical="center"/>
    </xf>
    <xf numFmtId="4" fontId="3" fillId="4" borderId="0" xfId="2" applyNumberFormat="1" applyFont="1" applyFill="1" applyBorder="1" applyAlignment="1">
      <alignment vertical="center"/>
    </xf>
    <xf numFmtId="0" fontId="4" fillId="3" borderId="2" xfId="2" applyFont="1" applyFill="1" applyBorder="1" applyAlignment="1">
      <alignment vertical="center"/>
    </xf>
    <xf numFmtId="0" fontId="4" fillId="5" borderId="0" xfId="2" applyFont="1" applyFill="1" applyAlignment="1">
      <alignment vertical="center"/>
    </xf>
    <xf numFmtId="0" fontId="3" fillId="5" borderId="0" xfId="2" applyFont="1" applyFill="1" applyAlignment="1">
      <alignment vertical="center"/>
    </xf>
    <xf numFmtId="0" fontId="3" fillId="5" borderId="7" xfId="2" applyFont="1" applyFill="1" applyBorder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</cellXfs>
  <cellStyles count="3">
    <cellStyle name="Inndata" xfId="1" builtinId="20"/>
    <cellStyle name="Normal" xfId="0" builtinId="0"/>
    <cellStyle name="Normal 9" xfId="2" xr:uid="{132330FB-37F3-4181-8634-5AF4BFC29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A6CE7-156A-4A6F-89DA-9547C3479D46}">
  <sheetPr codeName="Sheet152"/>
  <dimension ref="A1:Q148"/>
  <sheetViews>
    <sheetView tabSelected="1" topLeftCell="A88" zoomScaleNormal="100" workbookViewId="0">
      <selection activeCell="H98" sqref="H98"/>
    </sheetView>
  </sheetViews>
  <sheetFormatPr baseColWidth="10" defaultColWidth="9.140625" defaultRowHeight="12.75" x14ac:dyDescent="0.25"/>
  <cols>
    <col min="1" max="1" width="6.28515625" style="2" bestFit="1" customWidth="1"/>
    <col min="2" max="2" width="30.7109375" style="1" customWidth="1"/>
    <col min="3" max="3" width="12.28515625" style="4" bestFit="1" customWidth="1"/>
    <col min="4" max="4" width="1.7109375" style="4" customWidth="1"/>
    <col min="5" max="5" width="12.28515625" style="4" bestFit="1" customWidth="1"/>
    <col min="6" max="6" width="1.7109375" style="1" customWidth="1"/>
    <col min="7" max="7" width="0.140625" style="1" customWidth="1"/>
    <col min="8" max="8" width="20.42578125" style="1" customWidth="1"/>
    <col min="9" max="9" width="10.7109375" style="3" bestFit="1" customWidth="1"/>
    <col min="10" max="10" width="10.140625" style="2" bestFit="1" customWidth="1"/>
    <col min="11" max="11" width="38.28515625" style="1" bestFit="1" customWidth="1"/>
    <col min="12" max="12" width="9.28515625" style="1" bestFit="1" customWidth="1"/>
    <col min="13" max="13" width="9.28515625" style="1" customWidth="1"/>
    <col min="14" max="14" width="11.85546875" style="1" bestFit="1" customWidth="1"/>
    <col min="15" max="15" width="7.5703125" style="1" bestFit="1" customWidth="1"/>
    <col min="16" max="16384" width="9.140625" style="1"/>
  </cols>
  <sheetData>
    <row r="1" spans="1:17" ht="12.75" customHeight="1" x14ac:dyDescent="0.25">
      <c r="A1" s="49" t="s">
        <v>92</v>
      </c>
      <c r="B1" s="49"/>
      <c r="C1" s="49"/>
      <c r="D1" s="49"/>
      <c r="E1" s="49"/>
      <c r="F1" s="49"/>
      <c r="G1" s="49"/>
    </row>
    <row r="2" spans="1:17" ht="12.75" customHeight="1" thickBot="1" x14ac:dyDescent="0.3">
      <c r="A2" s="50"/>
      <c r="B2" s="50"/>
      <c r="C2" s="50"/>
      <c r="D2" s="50"/>
      <c r="E2" s="50"/>
      <c r="F2" s="50"/>
      <c r="G2" s="50"/>
    </row>
    <row r="3" spans="1:17" x14ac:dyDescent="0.25">
      <c r="I3" s="5"/>
    </row>
    <row r="4" spans="1:17" ht="15.75" customHeight="1" thickBot="1" x14ac:dyDescent="0.3">
      <c r="C4" s="51">
        <v>2019</v>
      </c>
      <c r="D4" s="51"/>
      <c r="E4" s="51"/>
      <c r="F4" s="51"/>
      <c r="G4" s="45">
        <v>2020</v>
      </c>
      <c r="H4" s="45"/>
      <c r="I4" s="5"/>
      <c r="K4" s="2"/>
    </row>
    <row r="5" spans="1:17" s="7" customFormat="1" x14ac:dyDescent="0.25">
      <c r="A5" s="6" t="s">
        <v>0</v>
      </c>
      <c r="B5" s="7" t="s">
        <v>1</v>
      </c>
      <c r="C5" s="8" t="s">
        <v>2</v>
      </c>
      <c r="D5" s="8"/>
      <c r="E5" s="8" t="s">
        <v>3</v>
      </c>
      <c r="G5" s="7" t="s">
        <v>2</v>
      </c>
      <c r="H5" s="46" t="s">
        <v>93</v>
      </c>
      <c r="I5" s="5"/>
      <c r="J5" s="2"/>
      <c r="K5" s="2"/>
      <c r="L5" s="1"/>
      <c r="M5" s="1"/>
      <c r="N5" s="1"/>
      <c r="O5" s="1"/>
      <c r="P5" s="1"/>
      <c r="Q5" s="1"/>
    </row>
    <row r="6" spans="1:17" s="7" customFormat="1" x14ac:dyDescent="0.25">
      <c r="A6" s="6"/>
      <c r="C6" s="9"/>
      <c r="D6" s="9"/>
      <c r="E6" s="8"/>
      <c r="H6" s="46"/>
      <c r="I6" s="10"/>
      <c r="J6" s="2"/>
      <c r="K6" s="1"/>
      <c r="L6" s="1"/>
      <c r="M6" s="1"/>
      <c r="N6" s="1"/>
      <c r="O6" s="1"/>
      <c r="P6" s="1"/>
      <c r="Q6" s="1"/>
    </row>
    <row r="7" spans="1:17" s="7" customFormat="1" x14ac:dyDescent="0.25">
      <c r="A7" s="6"/>
      <c r="C7" s="9"/>
      <c r="D7" s="9"/>
      <c r="E7" s="8"/>
      <c r="H7" s="46"/>
      <c r="I7" s="10"/>
      <c r="J7" s="2"/>
      <c r="K7" s="1"/>
      <c r="L7" s="1"/>
      <c r="M7" s="1"/>
      <c r="N7" s="1"/>
      <c r="O7" s="1"/>
      <c r="P7" s="1"/>
      <c r="Q7" s="1"/>
    </row>
    <row r="8" spans="1:17" x14ac:dyDescent="0.25">
      <c r="A8" s="11">
        <v>3120</v>
      </c>
      <c r="B8" s="12" t="s">
        <v>83</v>
      </c>
      <c r="C8" s="13">
        <v>-18250</v>
      </c>
      <c r="E8" s="14"/>
      <c r="H8" s="47">
        <v>-8000</v>
      </c>
    </row>
    <row r="9" spans="1:17" x14ac:dyDescent="0.25">
      <c r="A9" s="11">
        <v>3123</v>
      </c>
      <c r="B9" s="12" t="s">
        <v>84</v>
      </c>
      <c r="C9" s="13">
        <v>-75300</v>
      </c>
      <c r="E9" s="14"/>
      <c r="H9" s="47">
        <v>-50000</v>
      </c>
    </row>
    <row r="10" spans="1:17" x14ac:dyDescent="0.25">
      <c r="A10" s="15">
        <v>3320</v>
      </c>
      <c r="B10" s="16" t="s">
        <v>85</v>
      </c>
      <c r="C10" s="17">
        <v>-20670</v>
      </c>
      <c r="E10" s="18">
        <v>-4000</v>
      </c>
      <c r="H10" s="47">
        <v>-30000</v>
      </c>
    </row>
    <row r="11" spans="1:17" x14ac:dyDescent="0.25">
      <c r="A11" s="15">
        <v>3321</v>
      </c>
      <c r="B11" s="16" t="s">
        <v>4</v>
      </c>
      <c r="C11" s="17">
        <v>-169186</v>
      </c>
      <c r="E11" s="18">
        <v>-165000</v>
      </c>
      <c r="H11" s="47">
        <v>-170000</v>
      </c>
    </row>
    <row r="12" spans="1:17" x14ac:dyDescent="0.25">
      <c r="A12" s="15">
        <v>3323</v>
      </c>
      <c r="B12" s="16" t="s">
        <v>5</v>
      </c>
      <c r="C12" s="17">
        <v>-45750</v>
      </c>
      <c r="E12" s="18">
        <v>-70000</v>
      </c>
      <c r="H12" s="47">
        <v>-50000</v>
      </c>
    </row>
    <row r="13" spans="1:17" x14ac:dyDescent="0.25">
      <c r="A13" s="15">
        <v>3324</v>
      </c>
      <c r="B13" s="16" t="s">
        <v>6</v>
      </c>
      <c r="C13" s="17">
        <v>-80861</v>
      </c>
      <c r="E13" s="18">
        <v>-115000</v>
      </c>
      <c r="H13" s="47">
        <v>-90000</v>
      </c>
    </row>
    <row r="14" spans="1:17" x14ac:dyDescent="0.25">
      <c r="A14" s="15">
        <v>3325</v>
      </c>
      <c r="B14" s="16" t="s">
        <v>7</v>
      </c>
      <c r="C14" s="17"/>
      <c r="E14" s="18">
        <v>-3000</v>
      </c>
      <c r="H14" s="47">
        <v>-3000</v>
      </c>
    </row>
    <row r="15" spans="1:17" x14ac:dyDescent="0.25">
      <c r="A15" s="15">
        <v>3326</v>
      </c>
      <c r="B15" s="16" t="s">
        <v>8</v>
      </c>
      <c r="C15" s="17"/>
      <c r="E15" s="18">
        <v>-2000</v>
      </c>
      <c r="H15" s="47">
        <v>-14000</v>
      </c>
    </row>
    <row r="16" spans="1:17" x14ac:dyDescent="0.25">
      <c r="A16" s="15">
        <v>3400</v>
      </c>
      <c r="B16" s="16" t="s">
        <v>9</v>
      </c>
      <c r="C16" s="17">
        <v>-155554</v>
      </c>
      <c r="E16" s="18">
        <v>-140000</v>
      </c>
      <c r="H16" s="47">
        <v>-150000</v>
      </c>
    </row>
    <row r="17" spans="1:9" x14ac:dyDescent="0.25">
      <c r="A17" s="15">
        <v>3410</v>
      </c>
      <c r="B17" s="16" t="s">
        <v>10</v>
      </c>
      <c r="C17" s="17">
        <v>-31063</v>
      </c>
      <c r="E17" s="18">
        <v>-27000</v>
      </c>
      <c r="H17" s="47">
        <v>-35000</v>
      </c>
    </row>
    <row r="18" spans="1:9" x14ac:dyDescent="0.25">
      <c r="A18" s="15">
        <v>3420</v>
      </c>
      <c r="B18" s="16" t="s">
        <v>11</v>
      </c>
      <c r="C18" s="17">
        <v>-7406</v>
      </c>
      <c r="E18" s="18">
        <v>-4000</v>
      </c>
      <c r="H18" s="47">
        <v>-106000</v>
      </c>
    </row>
    <row r="19" spans="1:9" x14ac:dyDescent="0.25">
      <c r="A19" s="19">
        <v>3500</v>
      </c>
      <c r="B19" s="20" t="s">
        <v>12</v>
      </c>
      <c r="C19" s="21">
        <v>-9800</v>
      </c>
      <c r="E19" s="22">
        <v>-40000</v>
      </c>
      <c r="H19" s="47">
        <v>-5000</v>
      </c>
    </row>
    <row r="20" spans="1:9" x14ac:dyDescent="0.25">
      <c r="B20" s="7" t="s">
        <v>13</v>
      </c>
      <c r="C20" s="23">
        <f>SUM(C8:C19)</f>
        <v>-613840</v>
      </c>
      <c r="D20" s="9"/>
      <c r="E20" s="23">
        <f>SUM(E8:E19)</f>
        <v>-570000</v>
      </c>
      <c r="H20" s="46">
        <f>SUM(H8:H19)</f>
        <v>-711000</v>
      </c>
      <c r="I20" s="24"/>
    </row>
    <row r="21" spans="1:9" x14ac:dyDescent="0.25">
      <c r="H21" s="47"/>
    </row>
    <row r="22" spans="1:9" x14ac:dyDescent="0.25">
      <c r="A22" s="11">
        <v>3615</v>
      </c>
      <c r="B22" s="12" t="s">
        <v>14</v>
      </c>
      <c r="C22" s="13"/>
      <c r="E22" s="14"/>
      <c r="H22" s="47"/>
    </row>
    <row r="23" spans="1:9" x14ac:dyDescent="0.25">
      <c r="A23" s="11">
        <v>3616</v>
      </c>
      <c r="B23" s="12" t="s">
        <v>15</v>
      </c>
      <c r="C23" s="13">
        <v>-214067</v>
      </c>
      <c r="E23" s="14">
        <v>-250000</v>
      </c>
      <c r="H23" s="47">
        <v>-221220</v>
      </c>
    </row>
    <row r="24" spans="1:9" x14ac:dyDescent="0.25">
      <c r="A24" s="11">
        <v>3911</v>
      </c>
      <c r="B24" s="12" t="s">
        <v>16</v>
      </c>
      <c r="C24" s="13">
        <v>-143905</v>
      </c>
      <c r="E24" s="14">
        <v>-160000</v>
      </c>
      <c r="H24" s="47">
        <v>-160000</v>
      </c>
    </row>
    <row r="25" spans="1:9" x14ac:dyDescent="0.25">
      <c r="A25" s="11">
        <v>3920</v>
      </c>
      <c r="B25" s="12" t="s">
        <v>17</v>
      </c>
      <c r="C25" s="13">
        <v>-47875</v>
      </c>
      <c r="E25" s="14">
        <v>-50000</v>
      </c>
      <c r="H25" s="47">
        <v>-50000</v>
      </c>
    </row>
    <row r="26" spans="1:9" x14ac:dyDescent="0.25">
      <c r="A26" s="11">
        <v>3950</v>
      </c>
      <c r="B26" s="12" t="s">
        <v>18</v>
      </c>
      <c r="C26" s="13"/>
      <c r="E26" s="14"/>
      <c r="H26" s="47"/>
    </row>
    <row r="27" spans="1:9" x14ac:dyDescent="0.25">
      <c r="A27" s="11">
        <v>3960</v>
      </c>
      <c r="B27" s="12" t="s">
        <v>19</v>
      </c>
      <c r="C27" s="13">
        <v>-19624</v>
      </c>
      <c r="E27" s="14">
        <v>-10000</v>
      </c>
      <c r="H27" s="47">
        <v>-10000</v>
      </c>
    </row>
    <row r="28" spans="1:9" x14ac:dyDescent="0.25">
      <c r="A28" s="11">
        <v>3970</v>
      </c>
      <c r="B28" s="12" t="s">
        <v>20</v>
      </c>
      <c r="C28" s="13"/>
      <c r="E28" s="14">
        <v>-5000</v>
      </c>
      <c r="H28" s="47">
        <v>-15000</v>
      </c>
    </row>
    <row r="29" spans="1:9" x14ac:dyDescent="0.25">
      <c r="A29" s="11">
        <v>3980</v>
      </c>
      <c r="B29" s="12" t="s">
        <v>21</v>
      </c>
      <c r="C29" s="13">
        <v>-105700</v>
      </c>
      <c r="E29" s="14">
        <v>-130000</v>
      </c>
      <c r="H29" s="47">
        <v>-130000</v>
      </c>
    </row>
    <row r="30" spans="1:9" x14ac:dyDescent="0.25">
      <c r="A30" s="11">
        <v>3994</v>
      </c>
      <c r="B30" s="12" t="s">
        <v>22</v>
      </c>
      <c r="C30" s="13">
        <v>-3194</v>
      </c>
      <c r="E30" s="14">
        <v>-5000</v>
      </c>
      <c r="H30" s="47">
        <v>-4000</v>
      </c>
    </row>
    <row r="31" spans="1:9" ht="15" x14ac:dyDescent="0.25">
      <c r="A31" s="19">
        <v>3999</v>
      </c>
      <c r="B31" s="25" t="s">
        <v>23</v>
      </c>
      <c r="C31" s="21">
        <v>-2150</v>
      </c>
      <c r="E31" s="22">
        <v>-5000</v>
      </c>
      <c r="H31" s="47">
        <v>-3000</v>
      </c>
    </row>
    <row r="32" spans="1:9" x14ac:dyDescent="0.25">
      <c r="B32" s="7" t="s">
        <v>24</v>
      </c>
      <c r="C32" s="23">
        <f>SUM(C22:C31)</f>
        <v>-536515</v>
      </c>
      <c r="D32" s="23"/>
      <c r="E32" s="23">
        <f>SUM(E22:E31)</f>
        <v>-615000</v>
      </c>
      <c r="H32" s="46">
        <f>SUM(H22:H31)</f>
        <v>-593220</v>
      </c>
      <c r="I32" s="24"/>
    </row>
    <row r="33" spans="1:9" x14ac:dyDescent="0.25">
      <c r="H33" s="47"/>
    </row>
    <row r="34" spans="1:9" x14ac:dyDescent="0.25">
      <c r="B34" s="7" t="s">
        <v>25</v>
      </c>
      <c r="C34" s="23">
        <f>C20+C32</f>
        <v>-1150355</v>
      </c>
      <c r="D34" s="9"/>
      <c r="E34" s="23">
        <f>E20+E32</f>
        <v>-1185000</v>
      </c>
      <c r="H34" s="46">
        <f>H20+H32</f>
        <v>-1304220</v>
      </c>
      <c r="I34" s="24"/>
    </row>
    <row r="35" spans="1:9" x14ac:dyDescent="0.25">
      <c r="H35" s="47"/>
    </row>
    <row r="36" spans="1:9" x14ac:dyDescent="0.25">
      <c r="A36" s="11">
        <v>4030</v>
      </c>
      <c r="B36" s="12" t="s">
        <v>26</v>
      </c>
      <c r="C36" s="13">
        <v>1320</v>
      </c>
      <c r="E36" s="14">
        <v>3000</v>
      </c>
      <c r="H36" s="47">
        <v>3000</v>
      </c>
    </row>
    <row r="37" spans="1:9" x14ac:dyDescent="0.25">
      <c r="A37" s="26">
        <v>4110</v>
      </c>
      <c r="B37" s="27" t="s">
        <v>27</v>
      </c>
      <c r="C37" s="28"/>
      <c r="E37" s="29"/>
      <c r="H37" s="47"/>
    </row>
    <row r="38" spans="1:9" x14ac:dyDescent="0.25">
      <c r="A38" s="15">
        <v>4111</v>
      </c>
      <c r="B38" s="16" t="s">
        <v>28</v>
      </c>
      <c r="C38" s="17">
        <v>24245</v>
      </c>
      <c r="E38" s="18">
        <v>90000</v>
      </c>
      <c r="H38" s="47">
        <v>30000</v>
      </c>
    </row>
    <row r="39" spans="1:9" x14ac:dyDescent="0.25">
      <c r="A39" s="26">
        <v>4112</v>
      </c>
      <c r="B39" s="27" t="s">
        <v>29</v>
      </c>
      <c r="C39" s="28">
        <v>68447</v>
      </c>
      <c r="E39" s="29">
        <v>70000</v>
      </c>
      <c r="H39" s="47">
        <v>70000</v>
      </c>
    </row>
    <row r="40" spans="1:9" x14ac:dyDescent="0.25">
      <c r="A40" s="15">
        <v>4113</v>
      </c>
      <c r="B40" s="16" t="s">
        <v>30</v>
      </c>
      <c r="C40" s="17"/>
      <c r="E40" s="18">
        <v>5000</v>
      </c>
      <c r="H40" s="47"/>
    </row>
    <row r="41" spans="1:9" x14ac:dyDescent="0.25">
      <c r="A41" s="26">
        <v>4114</v>
      </c>
      <c r="B41" s="27" t="s">
        <v>31</v>
      </c>
      <c r="C41" s="28">
        <v>22793</v>
      </c>
      <c r="E41" s="29">
        <v>19000</v>
      </c>
      <c r="H41" s="47">
        <v>23000</v>
      </c>
    </row>
    <row r="42" spans="1:9" x14ac:dyDescent="0.25">
      <c r="A42" s="15">
        <v>4115</v>
      </c>
      <c r="B42" s="16" t="s">
        <v>32</v>
      </c>
      <c r="C42" s="17">
        <v>1080</v>
      </c>
      <c r="E42" s="18">
        <v>4000</v>
      </c>
      <c r="H42" s="47">
        <v>2000</v>
      </c>
    </row>
    <row r="43" spans="1:9" x14ac:dyDescent="0.25">
      <c r="A43" s="26">
        <v>4150</v>
      </c>
      <c r="B43" s="27" t="s">
        <v>33</v>
      </c>
      <c r="C43" s="28">
        <v>0</v>
      </c>
      <c r="E43" s="29">
        <v>0</v>
      </c>
      <c r="H43" s="47"/>
    </row>
    <row r="44" spans="1:9" x14ac:dyDescent="0.25">
      <c r="A44" s="15">
        <v>4200</v>
      </c>
      <c r="B44" s="16" t="s">
        <v>34</v>
      </c>
      <c r="C44" s="17">
        <v>53161</v>
      </c>
      <c r="E44" s="18"/>
      <c r="H44" s="47">
        <v>55000</v>
      </c>
    </row>
    <row r="45" spans="1:9" x14ac:dyDescent="0.25">
      <c r="A45" s="26">
        <v>4210</v>
      </c>
      <c r="B45" s="27" t="s">
        <v>35</v>
      </c>
      <c r="C45" s="28">
        <v>105764</v>
      </c>
      <c r="E45" s="29">
        <v>130000</v>
      </c>
      <c r="H45" s="47">
        <v>130000</v>
      </c>
    </row>
    <row r="46" spans="1:9" x14ac:dyDescent="0.25">
      <c r="A46" s="15">
        <v>4220</v>
      </c>
      <c r="B46" s="16" t="s">
        <v>36</v>
      </c>
      <c r="C46" s="17">
        <v>4249</v>
      </c>
      <c r="E46" s="18">
        <v>20000</v>
      </c>
      <c r="H46" s="47">
        <v>20000</v>
      </c>
    </row>
    <row r="47" spans="1:9" x14ac:dyDescent="0.25">
      <c r="A47" s="26">
        <v>4230</v>
      </c>
      <c r="B47" s="27" t="s">
        <v>37</v>
      </c>
      <c r="C47" s="28"/>
      <c r="E47" s="29">
        <v>2000</v>
      </c>
      <c r="H47" s="47">
        <v>2000</v>
      </c>
    </row>
    <row r="48" spans="1:9" x14ac:dyDescent="0.25">
      <c r="A48" s="15">
        <v>4300</v>
      </c>
      <c r="B48" s="16" t="s">
        <v>38</v>
      </c>
      <c r="C48" s="17">
        <v>65041</v>
      </c>
      <c r="E48" s="18">
        <v>70000</v>
      </c>
      <c r="H48" s="47">
        <v>76000</v>
      </c>
    </row>
    <row r="49" spans="1:9" x14ac:dyDescent="0.25">
      <c r="A49" s="26">
        <v>4301</v>
      </c>
      <c r="B49" s="27" t="s">
        <v>39</v>
      </c>
      <c r="C49" s="28"/>
      <c r="E49" s="29"/>
      <c r="H49" s="47"/>
    </row>
    <row r="50" spans="1:9" x14ac:dyDescent="0.25">
      <c r="A50" s="26">
        <v>4600</v>
      </c>
      <c r="B50" s="27" t="s">
        <v>40</v>
      </c>
      <c r="C50" s="28"/>
      <c r="E50" s="29">
        <v>1500</v>
      </c>
      <c r="H50" s="47">
        <v>1500</v>
      </c>
    </row>
    <row r="51" spans="1:9" x14ac:dyDescent="0.25">
      <c r="A51" s="19">
        <v>4990</v>
      </c>
      <c r="B51" s="20" t="s">
        <v>41</v>
      </c>
      <c r="C51" s="21">
        <v>0</v>
      </c>
      <c r="E51" s="22"/>
      <c r="H51" s="47"/>
    </row>
    <row r="52" spans="1:9" x14ac:dyDescent="0.25">
      <c r="B52" s="7" t="s">
        <v>42</v>
      </c>
      <c r="C52" s="23">
        <f>SUM(C36:C51)</f>
        <v>346100</v>
      </c>
      <c r="D52" s="30"/>
      <c r="E52" s="23">
        <f>SUM(E36:E51)</f>
        <v>414500</v>
      </c>
      <c r="H52" s="46">
        <f>SUM(H36:H51)</f>
        <v>412500</v>
      </c>
      <c r="I52" s="24"/>
    </row>
    <row r="53" spans="1:9" x14ac:dyDescent="0.25">
      <c r="H53" s="47"/>
    </row>
    <row r="54" spans="1:9" x14ac:dyDescent="0.25">
      <c r="A54" s="2">
        <v>6010</v>
      </c>
      <c r="B54" s="1" t="s">
        <v>89</v>
      </c>
      <c r="C54" s="4">
        <v>17000</v>
      </c>
      <c r="E54" s="4">
        <v>0</v>
      </c>
      <c r="H54" s="47">
        <v>17000</v>
      </c>
    </row>
    <row r="55" spans="1:9" x14ac:dyDescent="0.25">
      <c r="A55" s="11">
        <v>6300</v>
      </c>
      <c r="B55" s="12" t="s">
        <v>43</v>
      </c>
      <c r="C55" s="13">
        <v>311327</v>
      </c>
      <c r="E55" s="14">
        <v>375000</v>
      </c>
      <c r="H55" s="47">
        <v>379000</v>
      </c>
    </row>
    <row r="56" spans="1:9" x14ac:dyDescent="0.25">
      <c r="A56" s="15">
        <v>6320</v>
      </c>
      <c r="B56" s="16" t="s">
        <v>44</v>
      </c>
      <c r="C56" s="17"/>
      <c r="E56" s="18"/>
      <c r="H56" s="47"/>
    </row>
    <row r="57" spans="1:9" x14ac:dyDescent="0.25">
      <c r="A57" s="15">
        <v>6340</v>
      </c>
      <c r="B57" s="16" t="s">
        <v>45</v>
      </c>
      <c r="C57" s="17">
        <v>40953</v>
      </c>
      <c r="E57" s="18">
        <v>50000</v>
      </c>
      <c r="H57" s="47">
        <v>40000</v>
      </c>
    </row>
    <row r="58" spans="1:9" x14ac:dyDescent="0.25">
      <c r="A58" s="15">
        <v>6390</v>
      </c>
      <c r="B58" s="16" t="s">
        <v>90</v>
      </c>
      <c r="C58" s="17">
        <v>25815</v>
      </c>
      <c r="E58" s="18">
        <v>0</v>
      </c>
      <c r="H58" s="47">
        <v>20000</v>
      </c>
    </row>
    <row r="59" spans="1:9" x14ac:dyDescent="0.25">
      <c r="A59" s="15">
        <v>6400</v>
      </c>
      <c r="B59" s="16" t="s">
        <v>46</v>
      </c>
      <c r="C59" s="17">
        <v>5404</v>
      </c>
      <c r="E59" s="18">
        <v>6000</v>
      </c>
      <c r="H59" s="47">
        <v>6000</v>
      </c>
    </row>
    <row r="60" spans="1:9" x14ac:dyDescent="0.25">
      <c r="A60" s="15">
        <v>6440</v>
      </c>
      <c r="B60" s="16" t="s">
        <v>47</v>
      </c>
      <c r="C60" s="17">
        <v>36746</v>
      </c>
      <c r="E60" s="18">
        <v>45000</v>
      </c>
      <c r="H60" s="47">
        <v>10000</v>
      </c>
    </row>
    <row r="61" spans="1:9" x14ac:dyDescent="0.25">
      <c r="A61" s="15">
        <v>6524</v>
      </c>
      <c r="B61" s="16" t="s">
        <v>48</v>
      </c>
      <c r="C61" s="17"/>
      <c r="E61" s="18">
        <v>4000</v>
      </c>
      <c r="H61" s="47">
        <v>4000</v>
      </c>
    </row>
    <row r="62" spans="1:9" x14ac:dyDescent="0.25">
      <c r="A62" s="15">
        <v>6550</v>
      </c>
      <c r="B62" s="16" t="s">
        <v>49</v>
      </c>
      <c r="C62" s="17">
        <v>522</v>
      </c>
      <c r="E62" s="18"/>
      <c r="H62" s="47">
        <v>3000</v>
      </c>
    </row>
    <row r="63" spans="1:9" x14ac:dyDescent="0.25">
      <c r="A63" s="15">
        <v>6580</v>
      </c>
      <c r="B63" s="16" t="s">
        <v>91</v>
      </c>
      <c r="C63" s="17">
        <v>4220</v>
      </c>
      <c r="E63" s="18">
        <v>0</v>
      </c>
      <c r="H63" s="47">
        <v>10000</v>
      </c>
    </row>
    <row r="64" spans="1:9" x14ac:dyDescent="0.25">
      <c r="A64" s="15">
        <v>6600</v>
      </c>
      <c r="B64" s="16" t="s">
        <v>50</v>
      </c>
      <c r="C64" s="17">
        <v>5718</v>
      </c>
      <c r="E64" s="18">
        <v>10000</v>
      </c>
      <c r="H64" s="47">
        <v>10000</v>
      </c>
    </row>
    <row r="65" spans="1:17" x14ac:dyDescent="0.25">
      <c r="A65" s="15">
        <v>6620</v>
      </c>
      <c r="B65" s="16" t="s">
        <v>51</v>
      </c>
      <c r="C65" s="17">
        <v>3027</v>
      </c>
      <c r="E65" s="18"/>
      <c r="H65" s="47">
        <v>5000</v>
      </c>
    </row>
    <row r="66" spans="1:17" s="2" customFormat="1" x14ac:dyDescent="0.25">
      <c r="A66" s="15">
        <v>6621</v>
      </c>
      <c r="B66" s="16" t="s">
        <v>52</v>
      </c>
      <c r="C66" s="17"/>
      <c r="D66" s="4"/>
      <c r="E66" s="18">
        <v>5000</v>
      </c>
      <c r="F66" s="1"/>
      <c r="G66" s="1"/>
      <c r="H66" s="47">
        <v>5000</v>
      </c>
      <c r="I66" s="3"/>
      <c r="K66" s="1"/>
      <c r="L66" s="1"/>
      <c r="M66" s="1"/>
      <c r="N66" s="1"/>
      <c r="O66" s="1"/>
      <c r="P66" s="1"/>
      <c r="Q66" s="1"/>
    </row>
    <row r="67" spans="1:17" s="2" customFormat="1" ht="11.25" customHeight="1" x14ac:dyDescent="0.25">
      <c r="A67" s="15">
        <v>6622</v>
      </c>
      <c r="B67" s="16" t="s">
        <v>86</v>
      </c>
      <c r="C67" s="17">
        <v>7160</v>
      </c>
      <c r="D67" s="4"/>
      <c r="E67" s="18">
        <v>20000</v>
      </c>
      <c r="F67" s="1"/>
      <c r="G67" s="1"/>
      <c r="H67" s="47">
        <v>60000</v>
      </c>
      <c r="I67" s="3"/>
      <c r="K67" s="1"/>
      <c r="L67" s="1"/>
      <c r="M67" s="1"/>
      <c r="N67" s="1"/>
      <c r="O67" s="1"/>
      <c r="P67" s="1"/>
      <c r="Q67" s="1"/>
    </row>
    <row r="68" spans="1:17" s="2" customFormat="1" x14ac:dyDescent="0.25">
      <c r="A68" s="15">
        <v>6623</v>
      </c>
      <c r="B68" s="16" t="s">
        <v>53</v>
      </c>
      <c r="C68" s="17">
        <v>6397</v>
      </c>
      <c r="D68" s="4"/>
      <c r="E68" s="18">
        <v>15000</v>
      </c>
      <c r="F68" s="1"/>
      <c r="G68" s="1"/>
      <c r="H68" s="47">
        <v>15000</v>
      </c>
      <c r="I68" s="3"/>
      <c r="K68" s="1"/>
      <c r="L68" s="1"/>
      <c r="M68" s="1"/>
      <c r="N68" s="1"/>
      <c r="O68" s="1"/>
      <c r="P68" s="1"/>
      <c r="Q68" s="1"/>
    </row>
    <row r="69" spans="1:17" s="2" customFormat="1" x14ac:dyDescent="0.25">
      <c r="A69" s="15">
        <v>6795</v>
      </c>
      <c r="B69" s="16" t="s">
        <v>54</v>
      </c>
      <c r="C69" s="17"/>
      <c r="D69" s="4"/>
      <c r="E69" s="18"/>
      <c r="F69" s="1"/>
      <c r="G69" s="1"/>
      <c r="H69" s="47"/>
      <c r="I69" s="3"/>
      <c r="K69" s="1"/>
      <c r="L69" s="1"/>
      <c r="M69" s="1"/>
      <c r="N69" s="1"/>
      <c r="O69" s="1"/>
      <c r="P69" s="1"/>
      <c r="Q69" s="1"/>
    </row>
    <row r="70" spans="1:17" s="2" customFormat="1" x14ac:dyDescent="0.25">
      <c r="A70" s="15">
        <v>6800</v>
      </c>
      <c r="B70" s="16" t="s">
        <v>55</v>
      </c>
      <c r="C70" s="17">
        <v>2702</v>
      </c>
      <c r="D70" s="4"/>
      <c r="E70" s="18">
        <v>2000</v>
      </c>
      <c r="F70" s="1"/>
      <c r="G70" s="1"/>
      <c r="H70" s="47">
        <v>2000</v>
      </c>
      <c r="I70" s="3"/>
      <c r="K70" s="1"/>
      <c r="L70" s="1"/>
      <c r="M70" s="1"/>
      <c r="N70" s="1"/>
      <c r="O70" s="1"/>
      <c r="P70" s="1"/>
      <c r="Q70" s="1"/>
    </row>
    <row r="71" spans="1:17" s="2" customFormat="1" x14ac:dyDescent="0.25">
      <c r="A71" s="15">
        <v>6810</v>
      </c>
      <c r="B71" s="16" t="s">
        <v>56</v>
      </c>
      <c r="C71" s="17">
        <v>8743</v>
      </c>
      <c r="D71" s="4"/>
      <c r="E71" s="18">
        <v>5000</v>
      </c>
      <c r="F71" s="1"/>
      <c r="G71" s="1"/>
      <c r="H71" s="47">
        <v>3000</v>
      </c>
      <c r="I71" s="3"/>
      <c r="K71" s="1"/>
      <c r="L71" s="1"/>
      <c r="M71" s="1"/>
      <c r="N71" s="1"/>
      <c r="O71" s="1"/>
      <c r="P71" s="1"/>
      <c r="Q71" s="1"/>
    </row>
    <row r="72" spans="1:17" s="2" customFormat="1" x14ac:dyDescent="0.25">
      <c r="A72" s="15">
        <v>6860</v>
      </c>
      <c r="B72" s="16" t="s">
        <v>57</v>
      </c>
      <c r="C72" s="17">
        <v>15237</v>
      </c>
      <c r="D72" s="4"/>
      <c r="E72" s="18">
        <v>10000</v>
      </c>
      <c r="F72" s="1"/>
      <c r="G72" s="1"/>
      <c r="H72" s="47">
        <v>20000</v>
      </c>
      <c r="I72" s="3"/>
      <c r="K72" s="1"/>
      <c r="L72" s="1"/>
      <c r="M72" s="1"/>
      <c r="N72" s="1"/>
      <c r="O72" s="1"/>
      <c r="P72" s="1"/>
      <c r="Q72" s="1"/>
    </row>
    <row r="73" spans="1:17" s="2" customFormat="1" x14ac:dyDescent="0.25">
      <c r="A73" s="15">
        <v>6900</v>
      </c>
      <c r="B73" s="16" t="s">
        <v>87</v>
      </c>
      <c r="C73" s="17">
        <v>3101</v>
      </c>
      <c r="D73" s="4"/>
      <c r="E73" s="18">
        <v>6000</v>
      </c>
      <c r="F73" s="1"/>
      <c r="G73" s="1"/>
      <c r="H73" s="47">
        <v>4000</v>
      </c>
      <c r="I73" s="3"/>
      <c r="K73" s="1"/>
      <c r="L73" s="1"/>
      <c r="M73" s="1"/>
      <c r="N73" s="1"/>
      <c r="O73" s="1"/>
      <c r="P73" s="1"/>
      <c r="Q73" s="1"/>
    </row>
    <row r="74" spans="1:17" s="2" customFormat="1" x14ac:dyDescent="0.25">
      <c r="A74" s="15">
        <v>6940</v>
      </c>
      <c r="B74" s="16" t="s">
        <v>58</v>
      </c>
      <c r="C74" s="17"/>
      <c r="D74" s="4"/>
      <c r="E74" s="18"/>
      <c r="F74" s="1"/>
      <c r="G74" s="1"/>
      <c r="H74" s="47"/>
      <c r="I74" s="3"/>
      <c r="K74" s="1"/>
      <c r="L74" s="1"/>
      <c r="M74" s="1"/>
      <c r="N74" s="1"/>
      <c r="O74" s="1"/>
      <c r="P74" s="1"/>
      <c r="Q74" s="1"/>
    </row>
    <row r="75" spans="1:17" s="2" customFormat="1" x14ac:dyDescent="0.25">
      <c r="A75" s="15">
        <v>6999</v>
      </c>
      <c r="B75" s="16" t="s">
        <v>59</v>
      </c>
      <c r="C75" s="17">
        <v>180</v>
      </c>
      <c r="D75" s="4"/>
      <c r="E75" s="18">
        <v>25000</v>
      </c>
      <c r="F75" s="1"/>
      <c r="G75" s="1"/>
      <c r="H75" s="47">
        <v>1000</v>
      </c>
      <c r="I75" s="3"/>
      <c r="K75" s="1"/>
      <c r="L75" s="1"/>
      <c r="M75" s="1"/>
      <c r="N75" s="1"/>
      <c r="O75" s="1"/>
      <c r="P75" s="1"/>
      <c r="Q75" s="1"/>
    </row>
    <row r="76" spans="1:17" s="2" customFormat="1" x14ac:dyDescent="0.25">
      <c r="A76" s="15">
        <v>7090</v>
      </c>
      <c r="B76" s="16" t="s">
        <v>60</v>
      </c>
      <c r="C76" s="17">
        <v>377</v>
      </c>
      <c r="D76" s="4"/>
      <c r="E76" s="18"/>
      <c r="F76" s="1"/>
      <c r="G76" s="1"/>
      <c r="H76" s="47">
        <v>0</v>
      </c>
      <c r="I76" s="3"/>
      <c r="K76" s="1"/>
      <c r="L76" s="1"/>
      <c r="M76" s="1"/>
      <c r="N76" s="1"/>
      <c r="O76" s="1"/>
      <c r="P76" s="1"/>
      <c r="Q76" s="1"/>
    </row>
    <row r="77" spans="1:17" s="2" customFormat="1" x14ac:dyDescent="0.25">
      <c r="A77" s="15">
        <v>7410</v>
      </c>
      <c r="B77" s="16" t="s">
        <v>61</v>
      </c>
      <c r="C77" s="17">
        <v>6720</v>
      </c>
      <c r="D77" s="4"/>
      <c r="E77" s="18">
        <v>7000</v>
      </c>
      <c r="F77" s="1"/>
      <c r="G77" s="1"/>
      <c r="H77" s="47">
        <v>7000</v>
      </c>
      <c r="I77" s="3"/>
      <c r="K77" s="1"/>
      <c r="L77" s="1"/>
      <c r="M77" s="1"/>
      <c r="N77" s="1"/>
      <c r="O77" s="1"/>
      <c r="P77" s="1"/>
      <c r="Q77" s="1"/>
    </row>
    <row r="78" spans="1:17" s="2" customFormat="1" x14ac:dyDescent="0.25">
      <c r="A78" s="15">
        <v>7415</v>
      </c>
      <c r="B78" s="16" t="s">
        <v>62</v>
      </c>
      <c r="C78" s="17">
        <v>15300</v>
      </c>
      <c r="D78" s="4"/>
      <c r="E78" s="18">
        <v>15000</v>
      </c>
      <c r="F78" s="1"/>
      <c r="G78" s="1"/>
      <c r="H78" s="47">
        <v>15000</v>
      </c>
      <c r="I78" s="3"/>
      <c r="K78" s="1"/>
      <c r="L78" s="1"/>
      <c r="M78" s="1"/>
      <c r="N78" s="1"/>
      <c r="O78" s="1"/>
      <c r="P78" s="1"/>
      <c r="Q78" s="1"/>
    </row>
    <row r="79" spans="1:17" s="2" customFormat="1" x14ac:dyDescent="0.25">
      <c r="A79" s="15">
        <v>7500</v>
      </c>
      <c r="B79" s="16" t="s">
        <v>63</v>
      </c>
      <c r="C79" s="17">
        <v>30715</v>
      </c>
      <c r="D79" s="4"/>
      <c r="E79" s="18">
        <v>35000</v>
      </c>
      <c r="F79" s="1"/>
      <c r="G79" s="1"/>
      <c r="H79" s="47">
        <v>32000</v>
      </c>
      <c r="I79" s="3"/>
      <c r="K79" s="1"/>
      <c r="L79" s="1"/>
      <c r="M79" s="1"/>
      <c r="N79" s="1"/>
      <c r="O79" s="1"/>
      <c r="P79" s="1"/>
      <c r="Q79" s="1"/>
    </row>
    <row r="80" spans="1:17" s="2" customFormat="1" ht="12" customHeight="1" x14ac:dyDescent="0.25">
      <c r="A80" s="26">
        <v>7770</v>
      </c>
      <c r="B80" s="27" t="s">
        <v>64</v>
      </c>
      <c r="C80" s="28">
        <v>5665</v>
      </c>
      <c r="D80" s="4"/>
      <c r="E80" s="29">
        <v>7000</v>
      </c>
      <c r="F80" s="1"/>
      <c r="G80" s="1"/>
      <c r="H80" s="47">
        <v>6500</v>
      </c>
      <c r="I80" s="3"/>
      <c r="K80" s="1"/>
      <c r="L80" s="1"/>
      <c r="M80" s="1"/>
      <c r="N80" s="1"/>
      <c r="O80" s="1"/>
      <c r="P80" s="1"/>
      <c r="Q80" s="1"/>
    </row>
    <row r="81" spans="1:17" s="2" customFormat="1" x14ac:dyDescent="0.25">
      <c r="A81" s="41">
        <v>7780</v>
      </c>
      <c r="B81" s="42" t="s">
        <v>65</v>
      </c>
      <c r="C81" s="43">
        <v>3131</v>
      </c>
      <c r="D81" s="43"/>
      <c r="E81" s="44">
        <v>3000</v>
      </c>
      <c r="F81" s="42"/>
      <c r="G81" s="1"/>
      <c r="H81" s="47">
        <v>3500</v>
      </c>
      <c r="I81" s="3"/>
      <c r="K81" s="1"/>
      <c r="L81" s="1"/>
      <c r="M81" s="1"/>
      <c r="N81" s="1"/>
      <c r="O81" s="1"/>
      <c r="P81" s="1"/>
      <c r="Q81" s="1"/>
    </row>
    <row r="82" spans="1:17" s="2" customFormat="1" x14ac:dyDescent="0.25">
      <c r="A82" s="31">
        <v>7830</v>
      </c>
      <c r="B82" s="32" t="s">
        <v>88</v>
      </c>
      <c r="C82" s="33">
        <v>10900</v>
      </c>
      <c r="D82" s="33"/>
      <c r="E82" s="34">
        <v>0</v>
      </c>
      <c r="F82" s="32"/>
      <c r="G82" s="32"/>
      <c r="H82" s="48">
        <v>0</v>
      </c>
      <c r="I82" s="3"/>
      <c r="K82" s="1"/>
      <c r="L82" s="1"/>
      <c r="M82" s="1"/>
      <c r="N82" s="1"/>
      <c r="O82" s="1"/>
      <c r="P82" s="1"/>
      <c r="Q82" s="1"/>
    </row>
    <row r="83" spans="1:17" s="2" customFormat="1" x14ac:dyDescent="0.25">
      <c r="B83" s="7" t="s">
        <v>66</v>
      </c>
      <c r="C83" s="23">
        <f>SUM(C54:C82)</f>
        <v>567060</v>
      </c>
      <c r="D83" s="4"/>
      <c r="E83" s="23">
        <f>SUM(E54:E82)</f>
        <v>645000</v>
      </c>
      <c r="F83" s="1"/>
      <c r="G83" s="1"/>
      <c r="H83" s="46">
        <f>SUM(H54:H82)</f>
        <v>678000</v>
      </c>
      <c r="I83" s="24"/>
      <c r="K83" s="1"/>
      <c r="L83" s="1"/>
      <c r="M83" s="1"/>
      <c r="N83" s="1"/>
      <c r="O83" s="1"/>
      <c r="P83" s="1"/>
      <c r="Q83" s="1"/>
    </row>
    <row r="84" spans="1:17" s="2" customFormat="1" x14ac:dyDescent="0.25">
      <c r="B84" s="1"/>
      <c r="C84" s="4"/>
      <c r="D84" s="4"/>
      <c r="E84" s="4"/>
      <c r="F84" s="1"/>
      <c r="G84" s="1"/>
      <c r="H84" s="47"/>
      <c r="I84" s="3"/>
      <c r="K84" s="1"/>
      <c r="L84" s="1"/>
      <c r="M84" s="1"/>
      <c r="N84" s="1"/>
      <c r="O84" s="1"/>
      <c r="P84" s="1"/>
      <c r="Q84" s="1"/>
    </row>
    <row r="85" spans="1:17" s="2" customFormat="1" x14ac:dyDescent="0.25">
      <c r="B85" s="7" t="s">
        <v>67</v>
      </c>
      <c r="C85" s="23">
        <f>C52+C83</f>
        <v>913160</v>
      </c>
      <c r="D85" s="4"/>
      <c r="E85" s="23">
        <f>E52+E83</f>
        <v>1059500</v>
      </c>
      <c r="F85" s="1"/>
      <c r="G85" s="1"/>
      <c r="H85" s="46">
        <f>H52+H83</f>
        <v>1090500</v>
      </c>
      <c r="I85" s="24"/>
      <c r="K85" s="1"/>
      <c r="L85" s="1"/>
      <c r="M85" s="1"/>
      <c r="N85" s="1"/>
      <c r="O85" s="1"/>
      <c r="P85" s="1"/>
      <c r="Q85" s="1"/>
    </row>
    <row r="86" spans="1:17" s="2" customFormat="1" x14ac:dyDescent="0.25">
      <c r="B86" s="1"/>
      <c r="C86" s="4"/>
      <c r="D86" s="4"/>
      <c r="E86" s="4"/>
      <c r="F86" s="1"/>
      <c r="G86" s="1"/>
      <c r="H86" s="47"/>
      <c r="I86" s="3"/>
      <c r="K86" s="1"/>
      <c r="L86" s="1"/>
      <c r="M86" s="1"/>
      <c r="N86" s="1"/>
      <c r="O86" s="1"/>
      <c r="P86" s="1"/>
      <c r="Q86" s="1"/>
    </row>
    <row r="87" spans="1:17" s="2" customFormat="1" x14ac:dyDescent="0.25">
      <c r="B87" s="7" t="s">
        <v>68</v>
      </c>
      <c r="C87" s="9">
        <f>C34+C85</f>
        <v>-237195</v>
      </c>
      <c r="D87" s="4"/>
      <c r="E87" s="9">
        <f>E34+E85</f>
        <v>-125500</v>
      </c>
      <c r="F87" s="1"/>
      <c r="G87" s="1"/>
      <c r="H87" s="46">
        <f>H34+H85</f>
        <v>-213720</v>
      </c>
      <c r="I87" s="10"/>
      <c r="K87" s="1"/>
      <c r="L87" s="1"/>
      <c r="M87" s="1"/>
      <c r="N87" s="1"/>
      <c r="O87" s="1"/>
      <c r="P87" s="1"/>
      <c r="Q87" s="1"/>
    </row>
    <row r="88" spans="1:17" s="2" customFormat="1" x14ac:dyDescent="0.25">
      <c r="B88" s="1"/>
      <c r="C88" s="4"/>
      <c r="D88" s="4"/>
      <c r="E88" s="4"/>
      <c r="F88" s="1"/>
      <c r="G88" s="1"/>
      <c r="H88" s="47"/>
      <c r="I88" s="3"/>
      <c r="K88" s="1"/>
      <c r="L88" s="1"/>
      <c r="M88" s="1"/>
      <c r="N88" s="1"/>
      <c r="O88" s="1"/>
      <c r="P88" s="1"/>
      <c r="Q88" s="1"/>
    </row>
    <row r="89" spans="1:17" s="2" customFormat="1" x14ac:dyDescent="0.25">
      <c r="A89" s="31">
        <v>8040</v>
      </c>
      <c r="B89" s="32" t="s">
        <v>69</v>
      </c>
      <c r="C89" s="33">
        <v>-46</v>
      </c>
      <c r="D89" s="4"/>
      <c r="E89" s="34">
        <v>0</v>
      </c>
      <c r="F89" s="1"/>
      <c r="G89" s="1"/>
      <c r="H89" s="48">
        <v>-40</v>
      </c>
      <c r="I89" s="3"/>
      <c r="K89" s="1"/>
      <c r="L89" s="1"/>
      <c r="M89" s="1"/>
      <c r="N89" s="1"/>
      <c r="O89" s="1"/>
      <c r="P89" s="1"/>
      <c r="Q89" s="1"/>
    </row>
    <row r="90" spans="1:17" s="2" customFormat="1" x14ac:dyDescent="0.25">
      <c r="B90" s="7" t="s">
        <v>70</v>
      </c>
      <c r="C90" s="30">
        <f>SUM(C88:C89)</f>
        <v>-46</v>
      </c>
      <c r="D90" s="4"/>
      <c r="E90" s="30">
        <f>SUM(E89)</f>
        <v>0</v>
      </c>
      <c r="F90" s="1"/>
      <c r="G90" s="1"/>
      <c r="H90" s="47">
        <f>SUM(H89)</f>
        <v>-40</v>
      </c>
      <c r="I90" s="35"/>
      <c r="K90" s="1"/>
      <c r="L90" s="1"/>
      <c r="M90" s="1"/>
      <c r="N90" s="1"/>
      <c r="O90" s="1"/>
      <c r="P90" s="1"/>
      <c r="Q90" s="1"/>
    </row>
    <row r="91" spans="1:17" s="2" customFormat="1" x14ac:dyDescent="0.25">
      <c r="B91" s="1"/>
      <c r="C91" s="4"/>
      <c r="D91" s="4"/>
      <c r="E91" s="4"/>
      <c r="F91" s="1"/>
      <c r="G91" s="1"/>
      <c r="H91" s="47"/>
      <c r="I91" s="3"/>
      <c r="K91" s="1"/>
      <c r="L91" s="1"/>
      <c r="M91" s="1"/>
      <c r="N91" s="1"/>
      <c r="O91" s="1"/>
      <c r="P91" s="1"/>
      <c r="Q91" s="1"/>
    </row>
    <row r="92" spans="1:17" s="2" customFormat="1" x14ac:dyDescent="0.25">
      <c r="A92" s="31">
        <v>8140</v>
      </c>
      <c r="B92" s="32" t="s">
        <v>71</v>
      </c>
      <c r="C92" s="33">
        <v>81459</v>
      </c>
      <c r="D92" s="4"/>
      <c r="E92" s="34">
        <v>85000</v>
      </c>
      <c r="F92" s="1"/>
      <c r="G92" s="1"/>
      <c r="H92" s="48">
        <v>84000</v>
      </c>
      <c r="I92" s="3"/>
      <c r="K92" s="1"/>
      <c r="L92" s="1"/>
      <c r="M92" s="1"/>
      <c r="N92" s="1"/>
      <c r="O92" s="1"/>
      <c r="P92" s="1"/>
      <c r="Q92" s="1"/>
    </row>
    <row r="93" spans="1:17" s="2" customFormat="1" x14ac:dyDescent="0.25">
      <c r="B93" s="7" t="s">
        <v>72</v>
      </c>
      <c r="C93" s="30">
        <f>SUM(C91:C92)</f>
        <v>81459</v>
      </c>
      <c r="D93" s="4"/>
      <c r="E93" s="30">
        <f>SUM(E92)</f>
        <v>85000</v>
      </c>
      <c r="F93" s="1"/>
      <c r="G93" s="1"/>
      <c r="H93" s="47">
        <f>SUM(H92)</f>
        <v>84000</v>
      </c>
      <c r="I93" s="24"/>
      <c r="K93" s="1"/>
      <c r="L93" s="1"/>
      <c r="M93" s="1"/>
      <c r="N93" s="1"/>
      <c r="O93" s="1"/>
      <c r="P93" s="1"/>
      <c r="Q93" s="1"/>
    </row>
    <row r="94" spans="1:17" s="2" customFormat="1" x14ac:dyDescent="0.25">
      <c r="B94" s="1"/>
      <c r="C94" s="4"/>
      <c r="D94" s="4"/>
      <c r="E94" s="4"/>
      <c r="F94" s="1"/>
      <c r="G94" s="1"/>
      <c r="H94" s="47"/>
      <c r="I94" s="3"/>
      <c r="K94" s="1"/>
      <c r="L94" s="1"/>
      <c r="M94" s="1"/>
      <c r="N94" s="1"/>
      <c r="O94" s="1"/>
      <c r="P94" s="1"/>
      <c r="Q94" s="1"/>
    </row>
    <row r="95" spans="1:17" s="2" customFormat="1" x14ac:dyDescent="0.25">
      <c r="B95" s="7" t="s">
        <v>73</v>
      </c>
      <c r="C95" s="9">
        <f>C90+C93</f>
        <v>81413</v>
      </c>
      <c r="D95" s="4"/>
      <c r="E95" s="9">
        <f>E90+E93</f>
        <v>85000</v>
      </c>
      <c r="F95" s="1"/>
      <c r="G95" s="1"/>
      <c r="H95" s="46">
        <v>84000</v>
      </c>
      <c r="I95" s="10"/>
      <c r="K95" s="1"/>
      <c r="L95" s="1"/>
      <c r="M95" s="1"/>
      <c r="N95" s="1"/>
      <c r="O95" s="1"/>
      <c r="P95" s="1"/>
      <c r="Q95" s="1"/>
    </row>
    <row r="96" spans="1:17" s="2" customFormat="1" x14ac:dyDescent="0.25">
      <c r="B96" s="7"/>
      <c r="C96" s="9"/>
      <c r="D96" s="4"/>
      <c r="E96" s="9"/>
      <c r="F96" s="1"/>
      <c r="G96" s="1"/>
      <c r="H96" s="47"/>
      <c r="I96" s="10"/>
      <c r="K96" s="1"/>
      <c r="L96" s="1"/>
      <c r="M96" s="1"/>
      <c r="N96" s="1"/>
      <c r="O96" s="1"/>
      <c r="P96" s="1"/>
      <c r="Q96" s="1"/>
    </row>
    <row r="97" spans="1:17" s="2" customFormat="1" x14ac:dyDescent="0.25">
      <c r="B97" s="7" t="s">
        <v>74</v>
      </c>
      <c r="C97" s="9">
        <f>C34+C85+C95</f>
        <v>-155782</v>
      </c>
      <c r="D97" s="4"/>
      <c r="E97" s="36">
        <f>E34+E85+E95</f>
        <v>-40500</v>
      </c>
      <c r="F97" s="1"/>
      <c r="G97" s="1"/>
      <c r="H97" s="46">
        <v>-129760</v>
      </c>
      <c r="I97" s="10"/>
      <c r="K97" s="1"/>
      <c r="L97" s="1"/>
      <c r="M97" s="1"/>
      <c r="N97" s="1"/>
      <c r="O97" s="1"/>
      <c r="P97" s="1"/>
      <c r="Q97" s="1"/>
    </row>
    <row r="98" spans="1:17" s="2" customFormat="1" x14ac:dyDescent="0.25">
      <c r="B98" s="1"/>
      <c r="C98" s="4"/>
      <c r="D98" s="4"/>
      <c r="E98" s="4"/>
      <c r="F98" s="1"/>
      <c r="G98" s="1"/>
      <c r="H98" s="47"/>
      <c r="I98" s="3"/>
      <c r="K98" s="1"/>
      <c r="L98" s="1"/>
      <c r="M98" s="1"/>
      <c r="N98" s="1"/>
      <c r="O98" s="1"/>
      <c r="P98" s="1"/>
      <c r="Q98" s="1"/>
    </row>
    <row r="99" spans="1:17" s="2" customFormat="1" ht="15" x14ac:dyDescent="0.25">
      <c r="B99" s="7" t="s">
        <v>75</v>
      </c>
      <c r="C99" s="4"/>
      <c r="D99" s="4"/>
      <c r="E99" s="37"/>
      <c r="F99" s="1"/>
      <c r="G99" s="1"/>
      <c r="H99" s="47"/>
      <c r="I99" s="3"/>
      <c r="K99" s="1"/>
      <c r="L99" s="1"/>
      <c r="M99" s="1"/>
      <c r="N99" s="1"/>
      <c r="O99" s="1"/>
      <c r="P99" s="1"/>
      <c r="Q99" s="1"/>
    </row>
    <row r="100" spans="1:17" s="2" customFormat="1" ht="15" x14ac:dyDescent="0.25">
      <c r="A100" s="2">
        <v>1520</v>
      </c>
      <c r="B100" s="1" t="s">
        <v>76</v>
      </c>
      <c r="C100" s="4">
        <v>3200</v>
      </c>
      <c r="D100" s="4"/>
      <c r="E100" s="37"/>
      <c r="F100" s="1"/>
      <c r="G100" s="1"/>
      <c r="H100" s="47"/>
      <c r="I100" s="3"/>
      <c r="K100" s="1"/>
      <c r="L100" s="1"/>
      <c r="M100" s="1"/>
      <c r="N100" s="1"/>
      <c r="O100" s="1"/>
      <c r="P100" s="1"/>
      <c r="Q100" s="1"/>
    </row>
    <row r="101" spans="1:17" s="2" customFormat="1" x14ac:dyDescent="0.25">
      <c r="A101" s="2">
        <v>2370</v>
      </c>
      <c r="B101" s="1" t="s">
        <v>77</v>
      </c>
      <c r="C101" s="4">
        <v>2162803</v>
      </c>
      <c r="D101" s="4"/>
      <c r="E101" s="38">
        <v>91875</v>
      </c>
      <c r="F101" s="1"/>
      <c r="G101" s="1"/>
      <c r="H101" s="47">
        <v>94000</v>
      </c>
      <c r="I101" s="3"/>
      <c r="K101" s="1"/>
      <c r="L101" s="1"/>
      <c r="M101" s="1"/>
      <c r="N101" s="1"/>
      <c r="O101" s="1"/>
      <c r="P101" s="1"/>
      <c r="Q101" s="1"/>
    </row>
    <row r="102" spans="1:17" x14ac:dyDescent="0.25">
      <c r="A102" s="2">
        <v>2900</v>
      </c>
      <c r="B102" s="1" t="s">
        <v>78</v>
      </c>
      <c r="C102" s="4">
        <v>2550</v>
      </c>
      <c r="H102" s="47"/>
    </row>
    <row r="103" spans="1:17" x14ac:dyDescent="0.25">
      <c r="A103" s="2">
        <v>2905</v>
      </c>
      <c r="B103" s="1" t="s">
        <v>79</v>
      </c>
      <c r="C103" s="4">
        <v>-8000</v>
      </c>
      <c r="H103" s="47"/>
    </row>
    <row r="104" spans="1:17" x14ac:dyDescent="0.25">
      <c r="A104" s="2">
        <v>2993</v>
      </c>
      <c r="B104" s="1" t="s">
        <v>80</v>
      </c>
      <c r="C104" s="4">
        <v>1672</v>
      </c>
      <c r="H104" s="47"/>
    </row>
    <row r="105" spans="1:17" x14ac:dyDescent="0.25">
      <c r="H105" s="47"/>
    </row>
    <row r="106" spans="1:17" ht="15" x14ac:dyDescent="0.25">
      <c r="A106" s="2">
        <v>1910</v>
      </c>
      <c r="B106" s="1" t="s">
        <v>81</v>
      </c>
      <c r="C106" s="9">
        <v>3476</v>
      </c>
      <c r="E106" s="37"/>
      <c r="H106" s="47"/>
    </row>
    <row r="107" spans="1:17" ht="15.75" thickBot="1" x14ac:dyDescent="0.3">
      <c r="A107" s="2">
        <v>1920</v>
      </c>
      <c r="B107" s="1" t="s">
        <v>82</v>
      </c>
      <c r="C107" s="9">
        <v>167239</v>
      </c>
      <c r="E107" s="37"/>
      <c r="H107" s="47"/>
    </row>
    <row r="108" spans="1:17" ht="15.75" thickBot="1" x14ac:dyDescent="0.3">
      <c r="E108" s="39">
        <f>E97+E101</f>
        <v>51375</v>
      </c>
      <c r="H108" s="47">
        <f>H97+H101</f>
        <v>-35760</v>
      </c>
    </row>
    <row r="109" spans="1:17" x14ac:dyDescent="0.25">
      <c r="C109" s="1"/>
      <c r="D109" s="1"/>
      <c r="E109" s="1"/>
    </row>
    <row r="110" spans="1:17" x14ac:dyDescent="0.25">
      <c r="A110" s="40"/>
      <c r="C110" s="1"/>
      <c r="D110" s="1"/>
      <c r="E110" s="1"/>
    </row>
    <row r="111" spans="1:17" ht="15" x14ac:dyDescent="0.25">
      <c r="E111" s="37"/>
    </row>
    <row r="112" spans="1:17" ht="15" x14ac:dyDescent="0.25">
      <c r="E112" s="37"/>
    </row>
    <row r="113" spans="5:5" ht="15" x14ac:dyDescent="0.25">
      <c r="E113" s="37"/>
    </row>
    <row r="114" spans="5:5" ht="15" x14ac:dyDescent="0.25">
      <c r="E114" s="37"/>
    </row>
    <row r="115" spans="5:5" ht="15" x14ac:dyDescent="0.25">
      <c r="E115" s="37"/>
    </row>
    <row r="116" spans="5:5" ht="15" x14ac:dyDescent="0.25">
      <c r="E116" s="37"/>
    </row>
    <row r="117" spans="5:5" ht="15" x14ac:dyDescent="0.25">
      <c r="E117" s="37"/>
    </row>
    <row r="118" spans="5:5" ht="15" x14ac:dyDescent="0.25">
      <c r="E118" s="37"/>
    </row>
    <row r="119" spans="5:5" ht="15" x14ac:dyDescent="0.25">
      <c r="E119" s="37"/>
    </row>
    <row r="120" spans="5:5" ht="15" x14ac:dyDescent="0.25">
      <c r="E120" s="37"/>
    </row>
    <row r="121" spans="5:5" ht="15" x14ac:dyDescent="0.25">
      <c r="E121" s="37"/>
    </row>
    <row r="122" spans="5:5" ht="15" x14ac:dyDescent="0.25">
      <c r="E122" s="37"/>
    </row>
    <row r="123" spans="5:5" ht="15" x14ac:dyDescent="0.25">
      <c r="E123" s="37"/>
    </row>
    <row r="124" spans="5:5" ht="15" x14ac:dyDescent="0.25">
      <c r="E124" s="37"/>
    </row>
    <row r="125" spans="5:5" ht="15" x14ac:dyDescent="0.25">
      <c r="E125" s="37"/>
    </row>
    <row r="126" spans="5:5" ht="15" x14ac:dyDescent="0.25">
      <c r="E126" s="37"/>
    </row>
    <row r="127" spans="5:5" ht="15" x14ac:dyDescent="0.25">
      <c r="E127" s="37"/>
    </row>
    <row r="128" spans="5:5" ht="15" x14ac:dyDescent="0.25">
      <c r="E128" s="37"/>
    </row>
    <row r="129" spans="5:5" ht="15" x14ac:dyDescent="0.25">
      <c r="E129" s="37"/>
    </row>
    <row r="130" spans="5:5" ht="15" x14ac:dyDescent="0.25">
      <c r="E130" s="37"/>
    </row>
    <row r="131" spans="5:5" ht="15" x14ac:dyDescent="0.25">
      <c r="E131" s="37"/>
    </row>
    <row r="132" spans="5:5" ht="15" x14ac:dyDescent="0.25">
      <c r="E132" s="37"/>
    </row>
    <row r="133" spans="5:5" ht="15" x14ac:dyDescent="0.25">
      <c r="E133" s="37"/>
    </row>
    <row r="134" spans="5:5" ht="15" x14ac:dyDescent="0.25">
      <c r="E134" s="37"/>
    </row>
    <row r="135" spans="5:5" ht="15" x14ac:dyDescent="0.25">
      <c r="E135" s="37"/>
    </row>
    <row r="136" spans="5:5" ht="15" x14ac:dyDescent="0.25">
      <c r="E136" s="37"/>
    </row>
    <row r="137" spans="5:5" ht="15" x14ac:dyDescent="0.25">
      <c r="E137" s="37"/>
    </row>
    <row r="138" spans="5:5" ht="15" x14ac:dyDescent="0.25">
      <c r="E138" s="37"/>
    </row>
    <row r="139" spans="5:5" ht="15" x14ac:dyDescent="0.25">
      <c r="E139" s="37"/>
    </row>
    <row r="140" spans="5:5" ht="15" x14ac:dyDescent="0.25">
      <c r="E140" s="37"/>
    </row>
    <row r="141" spans="5:5" ht="15" x14ac:dyDescent="0.25">
      <c r="E141" s="37"/>
    </row>
    <row r="142" spans="5:5" ht="15" x14ac:dyDescent="0.25">
      <c r="E142" s="37"/>
    </row>
    <row r="143" spans="5:5" ht="15" x14ac:dyDescent="0.25">
      <c r="E143" s="37"/>
    </row>
    <row r="144" spans="5:5" ht="15" x14ac:dyDescent="0.25">
      <c r="E144" s="37"/>
    </row>
    <row r="145" spans="5:5" ht="15" x14ac:dyDescent="0.25">
      <c r="E145" s="37"/>
    </row>
    <row r="146" spans="5:5" ht="15" x14ac:dyDescent="0.25">
      <c r="E146" s="37"/>
    </row>
    <row r="147" spans="5:5" ht="15" x14ac:dyDescent="0.25">
      <c r="E147" s="37"/>
    </row>
    <row r="148" spans="5:5" ht="15" x14ac:dyDescent="0.25">
      <c r="E148" s="37"/>
    </row>
  </sheetData>
  <mergeCells count="2">
    <mergeCell ref="A1:G2"/>
    <mergeCell ref="C4:F4"/>
  </mergeCells>
  <printOptions horizontalCentered="1" verticalCentered="1"/>
  <pageMargins left="0" right="0" top="0" bottom="0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Puntervold</dc:creator>
  <cp:lastModifiedBy>Menne Eiendomsmegling</cp:lastModifiedBy>
  <cp:lastPrinted>2020-03-02T15:57:39Z</cp:lastPrinted>
  <dcterms:created xsi:type="dcterms:W3CDTF">2019-03-12T05:49:40Z</dcterms:created>
  <dcterms:modified xsi:type="dcterms:W3CDTF">2020-03-09T18:06:29Z</dcterms:modified>
</cp:coreProperties>
</file>