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 Bell\Downloads\"/>
    </mc:Choice>
  </mc:AlternateContent>
  <xr:revisionPtr revIDLastSave="0" documentId="8_{80D53F84-8BB8-4AC1-94CF-B692BC3581F5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Header" sheetId="1" r:id="rId1"/>
    <sheet name="Seniors" sheetId="3" r:id="rId2"/>
    <sheet name="Joggers" sheetId="4" r:id="rId3"/>
    <sheet name="Juniors" sheetId="5" r:id="rId4"/>
    <sheet name="Results" sheetId="6" r:id="rId5"/>
    <sheet name="Tables" sheetId="7" r:id="rId6"/>
    <sheet name="Points" sheetId="9" r:id="rId7"/>
    <sheet name="SEN" sheetId="10" r:id="rId8"/>
    <sheet name="JOG" sheetId="11" r:id="rId9"/>
    <sheet name="JUN" sheetId="12" r:id="rId10"/>
  </sheets>
  <definedNames>
    <definedName name="_xlnm._FilterDatabase" localSheetId="1" hidden="1">Seniors!$E$1:$E$799</definedName>
    <definedName name="_xlnm._FilterDatabase" localSheetId="5" hidden="1">Tables!$A$1:$D$246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9" l="1"/>
  <c r="D16" i="9"/>
  <c r="D12" i="9"/>
  <c r="D17" i="9"/>
  <c r="D15" i="9"/>
  <c r="D19" i="9"/>
  <c r="D20" i="9"/>
  <c r="D14" i="9"/>
  <c r="D21" i="9"/>
  <c r="D18" i="9"/>
  <c r="C5" i="9"/>
  <c r="F3" i="9"/>
  <c r="C3" i="9"/>
  <c r="A3" i="7"/>
  <c r="A4" i="7"/>
  <c r="A5" i="7"/>
  <c r="A6" i="7"/>
  <c r="A7" i="7"/>
  <c r="A35" i="7"/>
  <c r="A36" i="7"/>
  <c r="A8" i="7"/>
  <c r="A9" i="7"/>
  <c r="A37" i="7"/>
  <c r="A10" i="7"/>
  <c r="A38" i="7"/>
  <c r="A11" i="7"/>
  <c r="A39" i="7"/>
  <c r="A40" i="7"/>
  <c r="A41" i="7"/>
  <c r="A42" i="7"/>
  <c r="A43" i="7"/>
  <c r="A12" i="7"/>
  <c r="A13" i="7"/>
  <c r="A44" i="7"/>
  <c r="A45" i="7"/>
  <c r="A46" i="7"/>
  <c r="A47" i="7"/>
  <c r="A48" i="7"/>
  <c r="A49" i="7"/>
  <c r="A50" i="7"/>
  <c r="A51" i="7"/>
  <c r="A14" i="7"/>
  <c r="A15" i="7"/>
  <c r="A52" i="7"/>
  <c r="A53" i="7"/>
  <c r="A54" i="7"/>
  <c r="A55" i="7"/>
  <c r="A56" i="7"/>
  <c r="A57" i="7"/>
  <c r="A58" i="7"/>
  <c r="A16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17" i="7"/>
  <c r="A73" i="7"/>
  <c r="A74" i="7"/>
  <c r="A75" i="7"/>
  <c r="A76" i="7"/>
  <c r="A77" i="7"/>
  <c r="A78" i="7"/>
  <c r="A79" i="7"/>
  <c r="A80" i="7"/>
  <c r="A81" i="7"/>
  <c r="A18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9" i="7"/>
  <c r="A102" i="7"/>
  <c r="A103" i="7"/>
  <c r="B103" i="7" s="1"/>
  <c r="H103" i="7" s="1"/>
  <c r="A104" i="7"/>
  <c r="L104" i="7" s="1"/>
  <c r="B104" i="7"/>
  <c r="A105" i="7"/>
  <c r="L105" i="7" s="1"/>
  <c r="A106" i="7"/>
  <c r="B106" i="7" s="1"/>
  <c r="K106" i="7" s="1"/>
  <c r="A107" i="7"/>
  <c r="L107" i="7" s="1"/>
  <c r="B107" i="7"/>
  <c r="G107" i="7" s="1"/>
  <c r="A20" i="7"/>
  <c r="L20" i="7" s="1"/>
  <c r="A108" i="7"/>
  <c r="L108" i="7" s="1"/>
  <c r="A109" i="7"/>
  <c r="B109" i="7" s="1"/>
  <c r="K109" i="7" s="1"/>
  <c r="A110" i="7"/>
  <c r="A111" i="7"/>
  <c r="A112" i="7"/>
  <c r="L112" i="7" s="1"/>
  <c r="A21" i="7"/>
  <c r="B21" i="7" s="1"/>
  <c r="K21" i="7" s="1"/>
  <c r="A22" i="7"/>
  <c r="L22" i="7" s="1"/>
  <c r="A113" i="7"/>
  <c r="A114" i="7"/>
  <c r="B114" i="7" s="1"/>
  <c r="A115" i="7"/>
  <c r="B115" i="7" s="1"/>
  <c r="K115" i="7" s="1"/>
  <c r="A116" i="7"/>
  <c r="A117" i="7"/>
  <c r="L117" i="7" s="1"/>
  <c r="A118" i="7"/>
  <c r="L118" i="7" s="1"/>
  <c r="A119" i="7"/>
  <c r="B119" i="7" s="1"/>
  <c r="K119" i="7" s="1"/>
  <c r="A120" i="7"/>
  <c r="L120" i="7" s="1"/>
  <c r="A121" i="7"/>
  <c r="B121" i="7" s="1"/>
  <c r="K121" i="7" s="1"/>
  <c r="A122" i="7"/>
  <c r="B122" i="7" s="1"/>
  <c r="L122" i="7"/>
  <c r="A123" i="7"/>
  <c r="A124" i="7"/>
  <c r="A125" i="7"/>
  <c r="L125" i="7"/>
  <c r="A126" i="7"/>
  <c r="A127" i="7"/>
  <c r="A128" i="7"/>
  <c r="L128" i="7" s="1"/>
  <c r="B128" i="7"/>
  <c r="A129" i="7"/>
  <c r="L129" i="7" s="1"/>
  <c r="A130" i="7"/>
  <c r="B130" i="7" s="1"/>
  <c r="A131" i="7"/>
  <c r="L131" i="7" s="1"/>
  <c r="A132" i="7"/>
  <c r="A133" i="7"/>
  <c r="A134" i="7"/>
  <c r="A135" i="7"/>
  <c r="B135" i="7" s="1"/>
  <c r="K135" i="7" s="1"/>
  <c r="A136" i="7"/>
  <c r="A137" i="7"/>
  <c r="L137" i="7" s="1"/>
  <c r="A138" i="7"/>
  <c r="B138" i="7" s="1"/>
  <c r="A139" i="7"/>
  <c r="A140" i="7"/>
  <c r="A141" i="7"/>
  <c r="L141" i="7" s="1"/>
  <c r="A142" i="7"/>
  <c r="A143" i="7"/>
  <c r="A144" i="7"/>
  <c r="L144" i="7" s="1"/>
  <c r="A145" i="7"/>
  <c r="B145" i="7" s="1"/>
  <c r="A146" i="7"/>
  <c r="B146" i="7" s="1"/>
  <c r="L146" i="7"/>
  <c r="A147" i="7"/>
  <c r="L147" i="7" s="1"/>
  <c r="A148" i="7"/>
  <c r="A149" i="7"/>
  <c r="A150" i="7"/>
  <c r="A151" i="7"/>
  <c r="A152" i="7"/>
  <c r="A23" i="7"/>
  <c r="A153" i="7"/>
  <c r="B153" i="7" s="1"/>
  <c r="A154" i="7"/>
  <c r="A155" i="7"/>
  <c r="L155" i="7" s="1"/>
  <c r="A156" i="7"/>
  <c r="A157" i="7"/>
  <c r="L157" i="7" s="1"/>
  <c r="A158" i="7"/>
  <c r="A159" i="7"/>
  <c r="A160" i="7"/>
  <c r="A161" i="7"/>
  <c r="L161" i="7" s="1"/>
  <c r="A162" i="7"/>
  <c r="A163" i="7"/>
  <c r="L163" i="7" s="1"/>
  <c r="A164" i="7"/>
  <c r="A165" i="7"/>
  <c r="L165" i="7" s="1"/>
  <c r="A166" i="7"/>
  <c r="A167" i="7"/>
  <c r="A168" i="7"/>
  <c r="B168" i="7" s="1"/>
  <c r="G168" i="7" s="1"/>
  <c r="A169" i="7"/>
  <c r="B169" i="7" s="1"/>
  <c r="K169" i="7" s="1"/>
  <c r="A170" i="7"/>
  <c r="B170" i="7" s="1"/>
  <c r="G170" i="7" s="1"/>
  <c r="A171" i="7"/>
  <c r="B171" i="7" s="1"/>
  <c r="H171" i="7" s="1"/>
  <c r="A172" i="7"/>
  <c r="B172" i="7" s="1"/>
  <c r="A173" i="7"/>
  <c r="B173" i="7" s="1"/>
  <c r="K173" i="7" s="1"/>
  <c r="A174" i="7"/>
  <c r="A175" i="7"/>
  <c r="A24" i="7"/>
  <c r="A176" i="7"/>
  <c r="A177" i="7"/>
  <c r="B177" i="7" s="1"/>
  <c r="A178" i="7"/>
  <c r="L178" i="7" s="1"/>
  <c r="A179" i="7"/>
  <c r="L179" i="7" s="1"/>
  <c r="A180" i="7"/>
  <c r="A181" i="7"/>
  <c r="B181" i="7" s="1"/>
  <c r="H181" i="7" s="1"/>
  <c r="A182" i="7"/>
  <c r="A183" i="7"/>
  <c r="B183" i="7" s="1"/>
  <c r="G183" i="7" s="1"/>
  <c r="A184" i="7"/>
  <c r="B184" i="7" s="1"/>
  <c r="I184" i="7" s="1"/>
  <c r="A185" i="7"/>
  <c r="A186" i="7"/>
  <c r="L186" i="7" s="1"/>
  <c r="A187" i="7"/>
  <c r="L187" i="7" s="1"/>
  <c r="A188" i="7"/>
  <c r="B188" i="7" s="1"/>
  <c r="K188" i="7" s="1"/>
  <c r="A189" i="7"/>
  <c r="A190" i="7"/>
  <c r="A191" i="7"/>
  <c r="L191" i="7" s="1"/>
  <c r="A192" i="7"/>
  <c r="B192" i="7" s="1"/>
  <c r="A193" i="7"/>
  <c r="A194" i="7"/>
  <c r="A195" i="7"/>
  <c r="B195" i="7" s="1"/>
  <c r="H195" i="7" s="1"/>
  <c r="A196" i="7"/>
  <c r="A197" i="7"/>
  <c r="B197" i="7" s="1"/>
  <c r="G197" i="7" s="1"/>
  <c r="A198" i="7"/>
  <c r="A199" i="7"/>
  <c r="L199" i="7" s="1"/>
  <c r="A200" i="7"/>
  <c r="B200" i="7" s="1"/>
  <c r="A201" i="7"/>
  <c r="A25" i="7"/>
  <c r="B25" i="7" s="1"/>
  <c r="C25" i="7" s="1"/>
  <c r="A202" i="7"/>
  <c r="L202" i="7" s="1"/>
  <c r="A203" i="7"/>
  <c r="B203" i="7" s="1"/>
  <c r="K203" i="7" s="1"/>
  <c r="A204" i="7"/>
  <c r="B204" i="7" s="1"/>
  <c r="A205" i="7"/>
  <c r="B205" i="7" s="1"/>
  <c r="K205" i="7" s="1"/>
  <c r="A206" i="7"/>
  <c r="B206" i="7" s="1"/>
  <c r="H206" i="7" s="1"/>
  <c r="A207" i="7"/>
  <c r="B207" i="7" s="1"/>
  <c r="I207" i="7" s="1"/>
  <c r="A208" i="7"/>
  <c r="A209" i="7"/>
  <c r="L209" i="7" s="1"/>
  <c r="A210" i="7"/>
  <c r="B210" i="7" s="1"/>
  <c r="H210" i="7" s="1"/>
  <c r="A211" i="7"/>
  <c r="A26" i="7"/>
  <c r="A212" i="7"/>
  <c r="L212" i="7" s="1"/>
  <c r="A213" i="7"/>
  <c r="B213" i="7" s="1"/>
  <c r="A214" i="7"/>
  <c r="B214" i="7" s="1"/>
  <c r="I214" i="7" s="1"/>
  <c r="A215" i="7"/>
  <c r="L215" i="7" s="1"/>
  <c r="A216" i="7"/>
  <c r="L216" i="7" s="1"/>
  <c r="A217" i="7"/>
  <c r="A218" i="7"/>
  <c r="B218" i="7" s="1"/>
  <c r="K218" i="7" s="1"/>
  <c r="A219" i="7"/>
  <c r="B219" i="7" s="1"/>
  <c r="I219" i="7" s="1"/>
  <c r="A220" i="7"/>
  <c r="A221" i="7"/>
  <c r="A222" i="7"/>
  <c r="A223" i="7"/>
  <c r="A224" i="7"/>
  <c r="A225" i="7"/>
  <c r="B225" i="7" s="1"/>
  <c r="K225" i="7" s="1"/>
  <c r="A226" i="7"/>
  <c r="A227" i="7"/>
  <c r="A228" i="7"/>
  <c r="B228" i="7" s="1"/>
  <c r="H228" i="7" s="1"/>
  <c r="A229" i="7"/>
  <c r="L229" i="7" s="1"/>
  <c r="A230" i="7"/>
  <c r="A231" i="7"/>
  <c r="A232" i="7"/>
  <c r="B232" i="7" s="1"/>
  <c r="G232" i="7" s="1"/>
  <c r="A233" i="7"/>
  <c r="L233" i="7" s="1"/>
  <c r="A234" i="7"/>
  <c r="L234" i="7" s="1"/>
  <c r="A235" i="7"/>
  <c r="L235" i="7" s="1"/>
  <c r="A236" i="7"/>
  <c r="L236" i="7" s="1"/>
  <c r="A237" i="7"/>
  <c r="A27" i="7"/>
  <c r="A28" i="7"/>
  <c r="B28" i="7" s="1"/>
  <c r="A29" i="7"/>
  <c r="A238" i="7"/>
  <c r="A30" i="7"/>
  <c r="L30" i="7" s="1"/>
  <c r="A239" i="7"/>
  <c r="B239" i="7" s="1"/>
  <c r="A240" i="7"/>
  <c r="A241" i="7"/>
  <c r="A242" i="7"/>
  <c r="L242" i="7" s="1"/>
  <c r="A243" i="7"/>
  <c r="B243" i="7" s="1"/>
  <c r="A31" i="7"/>
  <c r="L31" i="7" s="1"/>
  <c r="A32" i="7"/>
  <c r="A33" i="7"/>
  <c r="L33" i="7" s="1"/>
  <c r="A244" i="7"/>
  <c r="B244" i="7" s="1"/>
  <c r="A245" i="7"/>
  <c r="L245" i="7" s="1"/>
  <c r="A246" i="7"/>
  <c r="A2" i="7"/>
  <c r="L2" i="7" s="1"/>
  <c r="L172" i="7" l="1"/>
  <c r="B108" i="7"/>
  <c r="B236" i="7"/>
  <c r="B215" i="7"/>
  <c r="I215" i="7" s="1"/>
  <c r="L153" i="7"/>
  <c r="B147" i="7"/>
  <c r="K147" i="7" s="1"/>
  <c r="L145" i="7"/>
  <c r="L103" i="7"/>
  <c r="L228" i="7"/>
  <c r="L225" i="7"/>
  <c r="B163" i="7"/>
  <c r="I163" i="7" s="1"/>
  <c r="B22" i="7"/>
  <c r="G22" i="7" s="1"/>
  <c r="B33" i="7"/>
  <c r="L232" i="7"/>
  <c r="B229" i="7"/>
  <c r="K229" i="7" s="1"/>
  <c r="B191" i="7"/>
  <c r="H191" i="7" s="1"/>
  <c r="L184" i="7"/>
  <c r="L181" i="7"/>
  <c r="B157" i="7"/>
  <c r="H157" i="7" s="1"/>
  <c r="L114" i="7"/>
  <c r="L115" i="7"/>
  <c r="L205" i="7"/>
  <c r="L203" i="7"/>
  <c r="L25" i="7"/>
  <c r="B245" i="7"/>
  <c r="L219" i="7"/>
  <c r="L214" i="7"/>
  <c r="B199" i="7"/>
  <c r="H199" i="7" s="1"/>
  <c r="L192" i="7"/>
  <c r="B129" i="7"/>
  <c r="G129" i="7" s="1"/>
  <c r="B234" i="7"/>
  <c r="K234" i="7" s="1"/>
  <c r="L210" i="7"/>
  <c r="L177" i="7"/>
  <c r="B161" i="7"/>
  <c r="I161" i="7" s="1"/>
  <c r="B155" i="7"/>
  <c r="G155" i="7" s="1"/>
  <c r="L138" i="7"/>
  <c r="B112" i="7"/>
  <c r="L109" i="7"/>
  <c r="L218" i="7"/>
  <c r="L168" i="7"/>
  <c r="L121" i="7"/>
  <c r="L106" i="7"/>
  <c r="B105" i="7"/>
  <c r="G105" i="7" s="1"/>
  <c r="B30" i="7"/>
  <c r="K30" i="7" s="1"/>
  <c r="L200" i="7"/>
  <c r="L183" i="7"/>
  <c r="B165" i="7"/>
  <c r="I165" i="7" s="1"/>
  <c r="B137" i="7"/>
  <c r="K137" i="7" s="1"/>
  <c r="L130" i="7"/>
  <c r="B27" i="7"/>
  <c r="C27" i="7" s="1"/>
  <c r="L27" i="7"/>
  <c r="L24" i="7"/>
  <c r="B24" i="7"/>
  <c r="G24" i="7" s="1"/>
  <c r="B230" i="7"/>
  <c r="K230" i="7" s="1"/>
  <c r="L230" i="7"/>
  <c r="L240" i="7"/>
  <c r="B240" i="7"/>
  <c r="K240" i="7" s="1"/>
  <c r="B238" i="7"/>
  <c r="K238" i="7" s="1"/>
  <c r="L238" i="7"/>
  <c r="B237" i="7"/>
  <c r="H237" i="7" s="1"/>
  <c r="L237" i="7"/>
  <c r="B242" i="7"/>
  <c r="L29" i="7"/>
  <c r="B29" i="7"/>
  <c r="I29" i="7" s="1"/>
  <c r="B208" i="7"/>
  <c r="G208" i="7" s="1"/>
  <c r="L208" i="7"/>
  <c r="B194" i="7"/>
  <c r="K194" i="7" s="1"/>
  <c r="L194" i="7"/>
  <c r="L110" i="7"/>
  <c r="B110" i="7"/>
  <c r="K110" i="7" s="1"/>
  <c r="B246" i="7"/>
  <c r="K246" i="7" s="1"/>
  <c r="L246" i="7"/>
  <c r="B31" i="7"/>
  <c r="H31" i="7" s="1"/>
  <c r="B224" i="7"/>
  <c r="H224" i="7" s="1"/>
  <c r="L224" i="7"/>
  <c r="L189" i="7"/>
  <c r="B189" i="7"/>
  <c r="H189" i="7" s="1"/>
  <c r="L227" i="7"/>
  <c r="B227" i="7"/>
  <c r="K227" i="7" s="1"/>
  <c r="L142" i="7"/>
  <c r="B142" i="7"/>
  <c r="K142" i="7" s="1"/>
  <c r="B136" i="7"/>
  <c r="G136" i="7" s="1"/>
  <c r="L136" i="7"/>
  <c r="B32" i="7"/>
  <c r="C32" i="7" s="1"/>
  <c r="L32" i="7"/>
  <c r="B231" i="7"/>
  <c r="G231" i="7" s="1"/>
  <c r="L231" i="7"/>
  <c r="B226" i="7"/>
  <c r="H226" i="7" s="1"/>
  <c r="L226" i="7"/>
  <c r="B221" i="7"/>
  <c r="G221" i="7" s="1"/>
  <c r="L221" i="7"/>
  <c r="B201" i="7"/>
  <c r="G201" i="7" s="1"/>
  <c r="L201" i="7"/>
  <c r="L23" i="7"/>
  <c r="B23" i="7"/>
  <c r="K23" i="7" s="1"/>
  <c r="B185" i="7"/>
  <c r="H185" i="7" s="1"/>
  <c r="L185" i="7"/>
  <c r="L154" i="7"/>
  <c r="B154" i="7"/>
  <c r="K154" i="7" s="1"/>
  <c r="L123" i="7"/>
  <c r="B123" i="7"/>
  <c r="K123" i="7" s="1"/>
  <c r="B241" i="7"/>
  <c r="L241" i="7"/>
  <c r="B223" i="7"/>
  <c r="G223" i="7" s="1"/>
  <c r="L223" i="7"/>
  <c r="L207" i="7"/>
  <c r="B193" i="7"/>
  <c r="G193" i="7" s="1"/>
  <c r="L193" i="7"/>
  <c r="L188" i="7"/>
  <c r="B186" i="7"/>
  <c r="K186" i="7" s="1"/>
  <c r="L159" i="7"/>
  <c r="B159" i="7"/>
  <c r="I159" i="7" s="1"/>
  <c r="B152" i="7"/>
  <c r="G152" i="7" s="1"/>
  <c r="L152" i="7"/>
  <c r="B144" i="7"/>
  <c r="H144" i="7" s="1"/>
  <c r="B131" i="7"/>
  <c r="K131" i="7" s="1"/>
  <c r="B118" i="7"/>
  <c r="I118" i="7" s="1"/>
  <c r="B198" i="7"/>
  <c r="I198" i="7" s="1"/>
  <c r="L198" i="7"/>
  <c r="B134" i="7"/>
  <c r="H134" i="7" s="1"/>
  <c r="L134" i="7"/>
  <c r="B120" i="7"/>
  <c r="G120" i="7" s="1"/>
  <c r="B150" i="7"/>
  <c r="K150" i="7" s="1"/>
  <c r="L150" i="7"/>
  <c r="L139" i="7"/>
  <c r="B139" i="7"/>
  <c r="K139" i="7" s="1"/>
  <c r="L126" i="7"/>
  <c r="B126" i="7"/>
  <c r="H126" i="7" s="1"/>
  <c r="B113" i="7"/>
  <c r="G113" i="7" s="1"/>
  <c r="L113" i="7"/>
  <c r="G210" i="7"/>
  <c r="H205" i="7"/>
  <c r="I188" i="7"/>
  <c r="I169" i="7"/>
  <c r="K232" i="7"/>
  <c r="D25" i="7"/>
  <c r="H188" i="7"/>
  <c r="G228" i="7"/>
  <c r="G224" i="7"/>
  <c r="H225" i="7"/>
  <c r="K184" i="7"/>
  <c r="I218" i="7"/>
  <c r="K25" i="7"/>
  <c r="K213" i="7"/>
  <c r="H213" i="7"/>
  <c r="L217" i="7"/>
  <c r="B211" i="7"/>
  <c r="K211" i="7" s="1"/>
  <c r="L211" i="7"/>
  <c r="B235" i="7"/>
  <c r="G235" i="7" s="1"/>
  <c r="B233" i="7"/>
  <c r="G233" i="7" s="1"/>
  <c r="K231" i="7"/>
  <c r="G229" i="7"/>
  <c r="K228" i="7"/>
  <c r="G225" i="7"/>
  <c r="K224" i="7"/>
  <c r="K219" i="7"/>
  <c r="G218" i="7"/>
  <c r="B216" i="7"/>
  <c r="K216" i="7" s="1"/>
  <c r="G215" i="7"/>
  <c r="K214" i="7"/>
  <c r="H214" i="7"/>
  <c r="L26" i="7"/>
  <c r="G206" i="7"/>
  <c r="G204" i="7"/>
  <c r="H203" i="7"/>
  <c r="B202" i="7"/>
  <c r="K202" i="7" s="1"/>
  <c r="I25" i="7"/>
  <c r="L197" i="7"/>
  <c r="L195" i="7"/>
  <c r="G185" i="7"/>
  <c r="L180" i="7"/>
  <c r="B174" i="7"/>
  <c r="G174" i="7" s="1"/>
  <c r="G173" i="7"/>
  <c r="L173" i="7"/>
  <c r="H173" i="7"/>
  <c r="K171" i="7"/>
  <c r="H169" i="7"/>
  <c r="L167" i="7"/>
  <c r="B167" i="7"/>
  <c r="H167" i="7" s="1"/>
  <c r="B149" i="7"/>
  <c r="K149" i="7" s="1"/>
  <c r="G145" i="7"/>
  <c r="K145" i="7"/>
  <c r="G213" i="7"/>
  <c r="L213" i="7"/>
  <c r="H207" i="7"/>
  <c r="G177" i="7"/>
  <c r="H177" i="7"/>
  <c r="B176" i="7"/>
  <c r="H176" i="7" s="1"/>
  <c r="L175" i="7"/>
  <c r="B175" i="7"/>
  <c r="I175" i="7" s="1"/>
  <c r="B148" i="7"/>
  <c r="G148" i="7" s="1"/>
  <c r="L148" i="7"/>
  <c r="B143" i="7"/>
  <c r="K143" i="7" s="1"/>
  <c r="L143" i="7"/>
  <c r="L244" i="7"/>
  <c r="L243" i="7"/>
  <c r="L239" i="7"/>
  <c r="L28" i="7"/>
  <c r="B222" i="7"/>
  <c r="H222" i="7" s="1"/>
  <c r="L222" i="7"/>
  <c r="H219" i="7"/>
  <c r="I200" i="7"/>
  <c r="I192" i="7"/>
  <c r="B2" i="7"/>
  <c r="G2" i="7" s="1"/>
  <c r="B220" i="7"/>
  <c r="I220" i="7" s="1"/>
  <c r="L220" i="7"/>
  <c r="G219" i="7"/>
  <c r="H218" i="7"/>
  <c r="B217" i="7"/>
  <c r="K217" i="7" s="1"/>
  <c r="K215" i="7"/>
  <c r="G214" i="7"/>
  <c r="I213" i="7"/>
  <c r="B212" i="7"/>
  <c r="K212" i="7" s="1"/>
  <c r="B26" i="7"/>
  <c r="K26" i="7" s="1"/>
  <c r="B209" i="7"/>
  <c r="K209" i="7" s="1"/>
  <c r="K207" i="7"/>
  <c r="L206" i="7"/>
  <c r="I205" i="7"/>
  <c r="L204" i="7"/>
  <c r="I203" i="7"/>
  <c r="K200" i="7"/>
  <c r="K192" i="7"/>
  <c r="B187" i="7"/>
  <c r="H187" i="7" s="1"/>
  <c r="H186" i="7"/>
  <c r="B179" i="7"/>
  <c r="H179" i="7" s="1"/>
  <c r="B178" i="7"/>
  <c r="K178" i="7" s="1"/>
  <c r="L176" i="7"/>
  <c r="L174" i="7"/>
  <c r="I173" i="7"/>
  <c r="H170" i="7"/>
  <c r="L170" i="7"/>
  <c r="L166" i="7"/>
  <c r="B166" i="7"/>
  <c r="G166" i="7" s="1"/>
  <c r="L164" i="7"/>
  <c r="B164" i="7"/>
  <c r="H164" i="7" s="1"/>
  <c r="L162" i="7"/>
  <c r="B162" i="7"/>
  <c r="H162" i="7" s="1"/>
  <c r="L160" i="7"/>
  <c r="B160" i="7"/>
  <c r="L158" i="7"/>
  <c r="B158" i="7"/>
  <c r="H158" i="7" s="1"/>
  <c r="L156" i="7"/>
  <c r="B156" i="7"/>
  <c r="B133" i="7"/>
  <c r="G133" i="7" s="1"/>
  <c r="L133" i="7"/>
  <c r="H204" i="7"/>
  <c r="H25" i="7"/>
  <c r="M25" i="7"/>
  <c r="H200" i="7"/>
  <c r="H197" i="7"/>
  <c r="B196" i="7"/>
  <c r="I196" i="7" s="1"/>
  <c r="L196" i="7"/>
  <c r="G195" i="7"/>
  <c r="H192" i="7"/>
  <c r="B180" i="7"/>
  <c r="H180" i="7" s="1"/>
  <c r="H172" i="7"/>
  <c r="G172" i="7"/>
  <c r="G171" i="7"/>
  <c r="L171" i="7"/>
  <c r="I171" i="7"/>
  <c r="B151" i="7"/>
  <c r="K151" i="7" s="1"/>
  <c r="L151" i="7"/>
  <c r="L149" i="7"/>
  <c r="B127" i="7"/>
  <c r="K127" i="7" s="1"/>
  <c r="L127" i="7"/>
  <c r="B190" i="7"/>
  <c r="G190" i="7" s="1"/>
  <c r="L190" i="7"/>
  <c r="H184" i="7"/>
  <c r="H183" i="7"/>
  <c r="B182" i="7"/>
  <c r="G182" i="7" s="1"/>
  <c r="L182" i="7"/>
  <c r="G181" i="7"/>
  <c r="G169" i="7"/>
  <c r="L169" i="7"/>
  <c r="H168" i="7"/>
  <c r="K163" i="7"/>
  <c r="K155" i="7"/>
  <c r="L140" i="7"/>
  <c r="B140" i="7"/>
  <c r="I140" i="7" s="1"/>
  <c r="L135" i="7"/>
  <c r="K129" i="7"/>
  <c r="G128" i="7"/>
  <c r="K128" i="7"/>
  <c r="B125" i="7"/>
  <c r="G125" i="7" s="1"/>
  <c r="L21" i="7"/>
  <c r="L111" i="7"/>
  <c r="B20" i="7"/>
  <c r="G20" i="7" s="1"/>
  <c r="G106" i="7"/>
  <c r="B132" i="7"/>
  <c r="G132" i="7" s="1"/>
  <c r="L132" i="7"/>
  <c r="B117" i="7"/>
  <c r="G117" i="7" s="1"/>
  <c r="K117" i="7"/>
  <c r="B141" i="7"/>
  <c r="G141" i="7" s="1"/>
  <c r="L124" i="7"/>
  <c r="B124" i="7"/>
  <c r="G121" i="7"/>
  <c r="L119" i="7"/>
  <c r="B111" i="7"/>
  <c r="G111" i="7" s="1"/>
  <c r="K107" i="7"/>
  <c r="I106" i="7"/>
  <c r="I104" i="7"/>
  <c r="K104" i="7"/>
  <c r="B116" i="7"/>
  <c r="G116" i="7" s="1"/>
  <c r="L116" i="7"/>
  <c r="G104" i="7"/>
  <c r="K105" i="7"/>
  <c r="I103" i="7"/>
  <c r="I145" i="7"/>
  <c r="H145" i="7"/>
  <c r="H137" i="7"/>
  <c r="H129" i="7"/>
  <c r="I121" i="7"/>
  <c r="H121" i="7"/>
  <c r="I113" i="7"/>
  <c r="K245" i="7"/>
  <c r="G245" i="7"/>
  <c r="G244" i="7"/>
  <c r="K32" i="7"/>
  <c r="G241" i="7"/>
  <c r="G238" i="7"/>
  <c r="K27" i="7"/>
  <c r="G27" i="7"/>
  <c r="K210" i="7"/>
  <c r="K206" i="7"/>
  <c r="K204" i="7"/>
  <c r="K197" i="7"/>
  <c r="K195" i="7"/>
  <c r="K191" i="7"/>
  <c r="K183" i="7"/>
  <c r="K181" i="7"/>
  <c r="K177" i="7"/>
  <c r="K172" i="7"/>
  <c r="K170" i="7"/>
  <c r="K168" i="7"/>
  <c r="H163" i="7"/>
  <c r="H160" i="7"/>
  <c r="H156" i="7"/>
  <c r="I153" i="7"/>
  <c r="H153" i="7"/>
  <c r="I146" i="7"/>
  <c r="H146" i="7"/>
  <c r="I138" i="7"/>
  <c r="H138" i="7"/>
  <c r="I130" i="7"/>
  <c r="H130" i="7"/>
  <c r="I126" i="7"/>
  <c r="I122" i="7"/>
  <c r="H122" i="7"/>
  <c r="I114" i="7"/>
  <c r="H114" i="7"/>
  <c r="I112" i="7"/>
  <c r="H112" i="7"/>
  <c r="I108" i="7"/>
  <c r="H108" i="7"/>
  <c r="H244" i="7"/>
  <c r="H243" i="7"/>
  <c r="H241" i="7"/>
  <c r="H239" i="7"/>
  <c r="H27" i="7"/>
  <c r="H236" i="7"/>
  <c r="H234" i="7"/>
  <c r="H232" i="7"/>
  <c r="I147" i="7"/>
  <c r="H147" i="7"/>
  <c r="I139" i="7"/>
  <c r="H139" i="7"/>
  <c r="I135" i="7"/>
  <c r="H135" i="7"/>
  <c r="I123" i="7"/>
  <c r="I119" i="7"/>
  <c r="H119" i="7"/>
  <c r="I115" i="7"/>
  <c r="H115" i="7"/>
  <c r="D21" i="7"/>
  <c r="I21" i="7"/>
  <c r="M21" i="7"/>
  <c r="C21" i="7"/>
  <c r="H21" i="7"/>
  <c r="I109" i="7"/>
  <c r="H109" i="7"/>
  <c r="K33" i="7"/>
  <c r="G33" i="7"/>
  <c r="K243" i="7"/>
  <c r="G243" i="7"/>
  <c r="G240" i="7"/>
  <c r="K28" i="7"/>
  <c r="G28" i="7"/>
  <c r="K236" i="7"/>
  <c r="G236" i="7"/>
  <c r="H245" i="7"/>
  <c r="H33" i="7"/>
  <c r="C33" i="7"/>
  <c r="H242" i="7"/>
  <c r="C30" i="7"/>
  <c r="H28" i="7"/>
  <c r="C28" i="7"/>
  <c r="H231" i="7"/>
  <c r="I245" i="7"/>
  <c r="I33" i="7"/>
  <c r="I242" i="7"/>
  <c r="I30" i="7"/>
  <c r="M28" i="7"/>
  <c r="D28" i="7"/>
  <c r="I27" i="7"/>
  <c r="I232" i="7"/>
  <c r="I231" i="7"/>
  <c r="I229" i="7"/>
  <c r="I228" i="7"/>
  <c r="I225" i="7"/>
  <c r="I224" i="7"/>
  <c r="I221" i="7"/>
  <c r="G153" i="7"/>
  <c r="G146" i="7"/>
  <c r="G138" i="7"/>
  <c r="G134" i="7"/>
  <c r="G130" i="7"/>
  <c r="G122" i="7"/>
  <c r="G118" i="7"/>
  <c r="G114" i="7"/>
  <c r="G112" i="7"/>
  <c r="G108" i="7"/>
  <c r="I155" i="7"/>
  <c r="H140" i="7"/>
  <c r="I136" i="7"/>
  <c r="H136" i="7"/>
  <c r="I128" i="7"/>
  <c r="H128" i="7"/>
  <c r="I124" i="7"/>
  <c r="H124" i="7"/>
  <c r="I120" i="7"/>
  <c r="D22" i="7"/>
  <c r="H22" i="7"/>
  <c r="I110" i="7"/>
  <c r="H110" i="7"/>
  <c r="K244" i="7"/>
  <c r="K242" i="7"/>
  <c r="G242" i="7"/>
  <c r="K241" i="7"/>
  <c r="K239" i="7"/>
  <c r="G239" i="7"/>
  <c r="I244" i="7"/>
  <c r="M33" i="7"/>
  <c r="D33" i="7"/>
  <c r="M31" i="7"/>
  <c r="I243" i="7"/>
  <c r="I241" i="7"/>
  <c r="I239" i="7"/>
  <c r="M30" i="7"/>
  <c r="I238" i="7"/>
  <c r="D29" i="7"/>
  <c r="I28" i="7"/>
  <c r="M27" i="7"/>
  <c r="I236" i="7"/>
  <c r="I234" i="7"/>
  <c r="I210" i="7"/>
  <c r="G207" i="7"/>
  <c r="I206" i="7"/>
  <c r="G205" i="7"/>
  <c r="I204" i="7"/>
  <c r="G203" i="7"/>
  <c r="G25" i="7"/>
  <c r="I201" i="7"/>
  <c r="G200" i="7"/>
  <c r="I197" i="7"/>
  <c r="I195" i="7"/>
  <c r="G192" i="7"/>
  <c r="G188" i="7"/>
  <c r="G186" i="7"/>
  <c r="I185" i="7"/>
  <c r="G184" i="7"/>
  <c r="I183" i="7"/>
  <c r="I181" i="7"/>
  <c r="I177" i="7"/>
  <c r="C24" i="7"/>
  <c r="I172" i="7"/>
  <c r="I170" i="7"/>
  <c r="I168" i="7"/>
  <c r="G163" i="7"/>
  <c r="G160" i="7"/>
  <c r="G156" i="7"/>
  <c r="K153" i="7"/>
  <c r="G147" i="7"/>
  <c r="K146" i="7"/>
  <c r="G139" i="7"/>
  <c r="K138" i="7"/>
  <c r="G135" i="7"/>
  <c r="K134" i="7"/>
  <c r="K130" i="7"/>
  <c r="K122" i="7"/>
  <c r="G119" i="7"/>
  <c r="K118" i="7"/>
  <c r="G115" i="7"/>
  <c r="K114" i="7"/>
  <c r="G21" i="7"/>
  <c r="K112" i="7"/>
  <c r="G109" i="7"/>
  <c r="K108" i="7"/>
  <c r="L102" i="7"/>
  <c r="B102" i="7"/>
  <c r="H102" i="7" s="1"/>
  <c r="L99" i="7"/>
  <c r="B99" i="7"/>
  <c r="G99" i="7" s="1"/>
  <c r="L95" i="7"/>
  <c r="B95" i="7"/>
  <c r="K95" i="7" s="1"/>
  <c r="L19" i="7"/>
  <c r="B19" i="7"/>
  <c r="K19" i="7" s="1"/>
  <c r="L98" i="7"/>
  <c r="B98" i="7"/>
  <c r="G98" i="7" s="1"/>
  <c r="L94" i="7"/>
  <c r="B94" i="7"/>
  <c r="H94" i="7" s="1"/>
  <c r="K103" i="7"/>
  <c r="G103" i="7"/>
  <c r="L101" i="7"/>
  <c r="B101" i="7"/>
  <c r="L97" i="7"/>
  <c r="B97" i="7"/>
  <c r="G97" i="7" s="1"/>
  <c r="L93" i="7"/>
  <c r="B93" i="7"/>
  <c r="H93" i="7" s="1"/>
  <c r="H107" i="7"/>
  <c r="H106" i="7"/>
  <c r="H104" i="7"/>
  <c r="L100" i="7"/>
  <c r="B100" i="7"/>
  <c r="H100" i="7" s="1"/>
  <c r="L96" i="7"/>
  <c r="B96" i="7"/>
  <c r="H96" i="7" s="1"/>
  <c r="I107" i="7"/>
  <c r="B92" i="7"/>
  <c r="G92" i="7" s="1"/>
  <c r="B91" i="7"/>
  <c r="K91" i="7" s="1"/>
  <c r="B90" i="7"/>
  <c r="K90" i="7" s="1"/>
  <c r="B89" i="7"/>
  <c r="G89" i="7" s="1"/>
  <c r="B88" i="7"/>
  <c r="I88" i="7" s="1"/>
  <c r="B87" i="7"/>
  <c r="H87" i="7" s="1"/>
  <c r="B86" i="7"/>
  <c r="K86" i="7" s="1"/>
  <c r="B85" i="7"/>
  <c r="G85" i="7" s="1"/>
  <c r="B84" i="7"/>
  <c r="G84" i="7" s="1"/>
  <c r="B83" i="7"/>
  <c r="K83" i="7" s="1"/>
  <c r="B82" i="7"/>
  <c r="K82" i="7" s="1"/>
  <c r="B18" i="7"/>
  <c r="I18" i="7" s="1"/>
  <c r="B81" i="7"/>
  <c r="G81" i="7" s="1"/>
  <c r="B80" i="7"/>
  <c r="H80" i="7" s="1"/>
  <c r="B79" i="7"/>
  <c r="I79" i="7" s="1"/>
  <c r="B78" i="7"/>
  <c r="I78" i="7" s="1"/>
  <c r="B77" i="7"/>
  <c r="G77" i="7" s="1"/>
  <c r="B76" i="7"/>
  <c r="K76" i="7" s="1"/>
  <c r="B75" i="7"/>
  <c r="K75" i="7" s="1"/>
  <c r="B74" i="7"/>
  <c r="G74" i="7" s="1"/>
  <c r="B73" i="7"/>
  <c r="I73" i="7" s="1"/>
  <c r="B17" i="7"/>
  <c r="H17" i="7" s="1"/>
  <c r="B72" i="7"/>
  <c r="I72" i="7" s="1"/>
  <c r="B71" i="7"/>
  <c r="G71" i="7" s="1"/>
  <c r="B70" i="7"/>
  <c r="G70" i="7" s="1"/>
  <c r="B69" i="7"/>
  <c r="K69" i="7" s="1"/>
  <c r="B68" i="7"/>
  <c r="K68" i="7" s="1"/>
  <c r="B67" i="7"/>
  <c r="I67" i="7" s="1"/>
  <c r="B66" i="7"/>
  <c r="G66" i="7" s="1"/>
  <c r="B65" i="7"/>
  <c r="K65" i="7" s="1"/>
  <c r="B64" i="7"/>
  <c r="I64" i="7" s="1"/>
  <c r="B63" i="7"/>
  <c r="G63" i="7" s="1"/>
  <c r="B62" i="7"/>
  <c r="G62" i="7" s="1"/>
  <c r="B61" i="7"/>
  <c r="K61" i="7" s="1"/>
  <c r="B60" i="7"/>
  <c r="K60" i="7" s="1"/>
  <c r="B59" i="7"/>
  <c r="G59" i="7" s="1"/>
  <c r="B16" i="7"/>
  <c r="I16" i="7" s="1"/>
  <c r="B58" i="7"/>
  <c r="H58" i="7" s="1"/>
  <c r="B57" i="7"/>
  <c r="K57" i="7" s="1"/>
  <c r="B56" i="7"/>
  <c r="G56" i="7" s="1"/>
  <c r="B55" i="7"/>
  <c r="G55" i="7" s="1"/>
  <c r="B54" i="7"/>
  <c r="K54" i="7" s="1"/>
  <c r="B53" i="7"/>
  <c r="K53" i="7" s="1"/>
  <c r="B52" i="7"/>
  <c r="I52" i="7" s="1"/>
  <c r="B15" i="7"/>
  <c r="G15" i="7" s="1"/>
  <c r="B14" i="7"/>
  <c r="H14" i="7" s="1"/>
  <c r="B51" i="7"/>
  <c r="I51" i="7" s="1"/>
  <c r="B50" i="7"/>
  <c r="G50" i="7" s="1"/>
  <c r="B49" i="7"/>
  <c r="G49" i="7" s="1"/>
  <c r="B48" i="7"/>
  <c r="K48" i="7" s="1"/>
  <c r="B47" i="7"/>
  <c r="I47" i="7" s="1"/>
  <c r="B46" i="7"/>
  <c r="G46" i="7" s="1"/>
  <c r="B45" i="7"/>
  <c r="I45" i="7" s="1"/>
  <c r="B44" i="7"/>
  <c r="K44" i="7" s="1"/>
  <c r="B13" i="7"/>
  <c r="K13" i="7" s="1"/>
  <c r="B12" i="7"/>
  <c r="G12" i="7" s="1"/>
  <c r="B43" i="7"/>
  <c r="G43" i="7" s="1"/>
  <c r="B42" i="7"/>
  <c r="K42" i="7" s="1"/>
  <c r="B41" i="7"/>
  <c r="K41" i="7" s="1"/>
  <c r="B40" i="7"/>
  <c r="I40" i="7" s="1"/>
  <c r="B39" i="7"/>
  <c r="G39" i="7" s="1"/>
  <c r="B11" i="7"/>
  <c r="H11" i="7" s="1"/>
  <c r="B38" i="7"/>
  <c r="I38" i="7" s="1"/>
  <c r="B10" i="7"/>
  <c r="G10" i="7" s="1"/>
  <c r="B37" i="7"/>
  <c r="G37" i="7" s="1"/>
  <c r="B9" i="7"/>
  <c r="K9" i="7" s="1"/>
  <c r="B8" i="7"/>
  <c r="I8" i="7" s="1"/>
  <c r="B36" i="7"/>
  <c r="G36" i="7" s="1"/>
  <c r="B35" i="7"/>
  <c r="I35" i="7" s="1"/>
  <c r="B7" i="7"/>
  <c r="K7" i="7" s="1"/>
  <c r="B6" i="7"/>
  <c r="K6" i="7" s="1"/>
  <c r="B5" i="7"/>
  <c r="G5" i="7" s="1"/>
  <c r="B4" i="7"/>
  <c r="G4" i="7" s="1"/>
  <c r="B3" i="7"/>
  <c r="M3" i="7" s="1"/>
  <c r="L92" i="7"/>
  <c r="L91" i="7"/>
  <c r="L90" i="7"/>
  <c r="L89" i="7"/>
  <c r="L88" i="7"/>
  <c r="L87" i="7"/>
  <c r="L86" i="7"/>
  <c r="L85" i="7"/>
  <c r="L84" i="7"/>
  <c r="L83" i="7"/>
  <c r="L82" i="7"/>
  <c r="L18" i="7"/>
  <c r="L81" i="7"/>
  <c r="L80" i="7"/>
  <c r="L79" i="7"/>
  <c r="L78" i="7"/>
  <c r="L77" i="7"/>
  <c r="L76" i="7"/>
  <c r="L75" i="7"/>
  <c r="L74" i="7"/>
  <c r="L73" i="7"/>
  <c r="L17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16" i="7"/>
  <c r="L58" i="7"/>
  <c r="L57" i="7"/>
  <c r="H57" i="7"/>
  <c r="L56" i="7"/>
  <c r="L55" i="7"/>
  <c r="L54" i="7"/>
  <c r="L53" i="7"/>
  <c r="L52" i="7"/>
  <c r="L15" i="7"/>
  <c r="L14" i="7"/>
  <c r="L51" i="7"/>
  <c r="L50" i="7"/>
  <c r="L49" i="7"/>
  <c r="L48" i="7"/>
  <c r="L47" i="7"/>
  <c r="L46" i="7"/>
  <c r="L45" i="7"/>
  <c r="L44" i="7"/>
  <c r="L13" i="7"/>
  <c r="L12" i="7"/>
  <c r="L43" i="7"/>
  <c r="L42" i="7"/>
  <c r="L41" i="7"/>
  <c r="L40" i="7"/>
  <c r="L39" i="7"/>
  <c r="L11" i="7"/>
  <c r="L38" i="7"/>
  <c r="L10" i="7"/>
  <c r="L37" i="7"/>
  <c r="L9" i="7"/>
  <c r="L8" i="7"/>
  <c r="L36" i="7"/>
  <c r="L35" i="7"/>
  <c r="L7" i="7"/>
  <c r="L6" i="7"/>
  <c r="L5" i="7"/>
  <c r="L4" i="7"/>
  <c r="L3" i="7"/>
  <c r="I32" i="7" l="1"/>
  <c r="K237" i="7"/>
  <c r="G191" i="7"/>
  <c r="H215" i="7"/>
  <c r="C22" i="7"/>
  <c r="H30" i="7"/>
  <c r="C29" i="7"/>
  <c r="G29" i="7"/>
  <c r="M22" i="7"/>
  <c r="D32" i="7"/>
  <c r="G30" i="7"/>
  <c r="I131" i="7"/>
  <c r="H29" i="7"/>
  <c r="H32" i="7"/>
  <c r="K22" i="7"/>
  <c r="G137" i="7"/>
  <c r="G226" i="7"/>
  <c r="M29" i="7"/>
  <c r="H131" i="7"/>
  <c r="I137" i="7"/>
  <c r="G131" i="7"/>
  <c r="G154" i="7"/>
  <c r="I191" i="7"/>
  <c r="D30" i="7"/>
  <c r="K29" i="7"/>
  <c r="I22" i="7"/>
  <c r="I226" i="7"/>
  <c r="I134" i="7"/>
  <c r="K185" i="7"/>
  <c r="K201" i="7"/>
  <c r="G32" i="7"/>
  <c r="H246" i="7"/>
  <c r="G234" i="7"/>
  <c r="K157" i="7"/>
  <c r="H229" i="7"/>
  <c r="H7" i="7"/>
  <c r="K126" i="7"/>
  <c r="G157" i="7"/>
  <c r="G198" i="7"/>
  <c r="D27" i="7"/>
  <c r="H120" i="7"/>
  <c r="G126" i="7"/>
  <c r="I223" i="7"/>
  <c r="I227" i="7"/>
  <c r="M32" i="7"/>
  <c r="H235" i="7"/>
  <c r="G246" i="7"/>
  <c r="H238" i="7"/>
  <c r="G110" i="7"/>
  <c r="I117" i="7"/>
  <c r="I129" i="7"/>
  <c r="I157" i="7"/>
  <c r="I186" i="7"/>
  <c r="H201" i="7"/>
  <c r="K226" i="7"/>
  <c r="H70" i="7"/>
  <c r="I193" i="7"/>
  <c r="H155" i="7"/>
  <c r="G150" i="7"/>
  <c r="H165" i="7"/>
  <c r="H198" i="7"/>
  <c r="H221" i="7"/>
  <c r="K198" i="7"/>
  <c r="K221" i="7"/>
  <c r="G165" i="7"/>
  <c r="G194" i="7"/>
  <c r="I199" i="7"/>
  <c r="I246" i="7"/>
  <c r="K199" i="7"/>
  <c r="I194" i="7"/>
  <c r="I105" i="7"/>
  <c r="H82" i="7"/>
  <c r="H105" i="7"/>
  <c r="K165" i="7"/>
  <c r="K193" i="7"/>
  <c r="H20" i="7"/>
  <c r="M23" i="7"/>
  <c r="H193" i="7"/>
  <c r="K120" i="7"/>
  <c r="M18" i="7"/>
  <c r="I144" i="7"/>
  <c r="D20" i="7"/>
  <c r="H194" i="7"/>
  <c r="G199" i="7"/>
  <c r="G227" i="7"/>
  <c r="H227" i="7"/>
  <c r="H49" i="7"/>
  <c r="I24" i="7"/>
  <c r="H152" i="7"/>
  <c r="I240" i="7"/>
  <c r="H240" i="7"/>
  <c r="H161" i="7"/>
  <c r="H24" i="7"/>
  <c r="K161" i="7"/>
  <c r="M24" i="7"/>
  <c r="G161" i="7"/>
  <c r="G31" i="7"/>
  <c r="I152" i="7"/>
  <c r="H118" i="7"/>
  <c r="C20" i="7"/>
  <c r="D24" i="7"/>
  <c r="H16" i="7"/>
  <c r="G123" i="7"/>
  <c r="H123" i="7"/>
  <c r="K24" i="7"/>
  <c r="G189" i="7"/>
  <c r="K31" i="7"/>
  <c r="H154" i="7"/>
  <c r="H142" i="7"/>
  <c r="H150" i="7"/>
  <c r="K189" i="7"/>
  <c r="I23" i="7"/>
  <c r="K144" i="7"/>
  <c r="K159" i="7"/>
  <c r="H208" i="7"/>
  <c r="H223" i="7"/>
  <c r="H10" i="7"/>
  <c r="H85" i="7"/>
  <c r="I189" i="7"/>
  <c r="G142" i="7"/>
  <c r="C31" i="7"/>
  <c r="I154" i="7"/>
  <c r="I142" i="7"/>
  <c r="I150" i="7"/>
  <c r="K208" i="7"/>
  <c r="H23" i="7"/>
  <c r="D23" i="7"/>
  <c r="G144" i="7"/>
  <c r="K223" i="7"/>
  <c r="G230" i="7"/>
  <c r="M9" i="7"/>
  <c r="H5" i="7"/>
  <c r="H65" i="7"/>
  <c r="H68" i="7"/>
  <c r="K98" i="7"/>
  <c r="G159" i="7"/>
  <c r="G164" i="7"/>
  <c r="I208" i="7"/>
  <c r="I237" i="7"/>
  <c r="D31" i="7"/>
  <c r="G237" i="7"/>
  <c r="I230" i="7"/>
  <c r="H230" i="7"/>
  <c r="H159" i="7"/>
  <c r="H113" i="7"/>
  <c r="C23" i="7"/>
  <c r="K113" i="7"/>
  <c r="G23" i="7"/>
  <c r="K180" i="7"/>
  <c r="H216" i="7"/>
  <c r="K152" i="7"/>
  <c r="K136" i="7"/>
  <c r="G68" i="7"/>
  <c r="I174" i="7"/>
  <c r="H149" i="7"/>
  <c r="K175" i="7"/>
  <c r="H3" i="7"/>
  <c r="H13" i="7"/>
  <c r="M7" i="7"/>
  <c r="H39" i="7"/>
  <c r="H61" i="7"/>
  <c r="H67" i="7"/>
  <c r="H69" i="7"/>
  <c r="G196" i="7"/>
  <c r="K176" i="7"/>
  <c r="H78" i="7"/>
  <c r="I116" i="7"/>
  <c r="I222" i="7"/>
  <c r="H211" i="7"/>
  <c r="M16" i="7"/>
  <c r="H55" i="7"/>
  <c r="K79" i="7"/>
  <c r="G211" i="7"/>
  <c r="K167" i="7"/>
  <c r="I211" i="7"/>
  <c r="M5" i="7"/>
  <c r="H6" i="7"/>
  <c r="H40" i="7"/>
  <c r="H43" i="7"/>
  <c r="H50" i="7"/>
  <c r="H62" i="7"/>
  <c r="H81" i="7"/>
  <c r="K3" i="7"/>
  <c r="G6" i="7"/>
  <c r="H143" i="7"/>
  <c r="M6" i="7"/>
  <c r="M17" i="7"/>
  <c r="H36" i="7"/>
  <c r="H79" i="7"/>
  <c r="H86" i="7"/>
  <c r="H89" i="7"/>
  <c r="H92" i="7"/>
  <c r="H98" i="7"/>
  <c r="G127" i="7"/>
  <c r="G143" i="7"/>
  <c r="G158" i="7"/>
  <c r="G162" i="7"/>
  <c r="I166" i="7"/>
  <c r="C26" i="7"/>
  <c r="I127" i="7"/>
  <c r="I143" i="7"/>
  <c r="I20" i="7"/>
  <c r="H117" i="7"/>
  <c r="H125" i="7"/>
  <c r="C2" i="7"/>
  <c r="D2" i="7" s="1"/>
  <c r="I26" i="7"/>
  <c r="H148" i="7"/>
  <c r="H72" i="7"/>
  <c r="K14" i="7"/>
  <c r="G53" i="7"/>
  <c r="M14" i="7"/>
  <c r="H44" i="7"/>
  <c r="H47" i="7"/>
  <c r="H53" i="7"/>
  <c r="H59" i="7"/>
  <c r="H64" i="7"/>
  <c r="H66" i="7"/>
  <c r="H77" i="7"/>
  <c r="H88" i="7"/>
  <c r="G47" i="7"/>
  <c r="K17" i="7"/>
  <c r="G75" i="7"/>
  <c r="I148" i="7"/>
  <c r="I233" i="7"/>
  <c r="K166" i="7"/>
  <c r="I125" i="7"/>
  <c r="G187" i="7"/>
  <c r="H9" i="7"/>
  <c r="H42" i="7"/>
  <c r="H56" i="7"/>
  <c r="H75" i="7"/>
  <c r="H84" i="7"/>
  <c r="H91" i="7"/>
  <c r="K47" i="7"/>
  <c r="H116" i="7"/>
  <c r="H132" i="7"/>
  <c r="H233" i="7"/>
  <c r="H127" i="7"/>
  <c r="I151" i="7"/>
  <c r="H141" i="7"/>
  <c r="G202" i="7"/>
  <c r="I176" i="7"/>
  <c r="H41" i="7"/>
  <c r="H90" i="7"/>
  <c r="K58" i="7"/>
  <c r="G60" i="7"/>
  <c r="G209" i="7"/>
  <c r="I132" i="7"/>
  <c r="H111" i="7"/>
  <c r="H133" i="7"/>
  <c r="I149" i="7"/>
  <c r="K111" i="7"/>
  <c r="I2" i="7"/>
  <c r="J2" i="7" s="1"/>
  <c r="I60" i="7"/>
  <c r="M11" i="7"/>
  <c r="M15" i="7"/>
  <c r="H51" i="7"/>
  <c r="H15" i="7"/>
  <c r="H60" i="7"/>
  <c r="H73" i="7"/>
  <c r="K11" i="7"/>
  <c r="G41" i="7"/>
  <c r="K51" i="7"/>
  <c r="M36" i="7"/>
  <c r="M12" i="7"/>
  <c r="H8" i="7"/>
  <c r="H37" i="7"/>
  <c r="G8" i="7"/>
  <c r="K64" i="7"/>
  <c r="K80" i="7"/>
  <c r="G82" i="7"/>
  <c r="H95" i="7"/>
  <c r="G151" i="7"/>
  <c r="I187" i="7"/>
  <c r="I202" i="7"/>
  <c r="H202" i="7"/>
  <c r="I235" i="7"/>
  <c r="K179" i="7"/>
  <c r="K187" i="7"/>
  <c r="M20" i="7"/>
  <c r="I111" i="7"/>
  <c r="I133" i="7"/>
  <c r="K20" i="7"/>
  <c r="I167" i="7"/>
  <c r="F2" i="7"/>
  <c r="H45" i="7"/>
  <c r="K87" i="7"/>
  <c r="G90" i="7"/>
  <c r="I90" i="7"/>
  <c r="M8" i="7"/>
  <c r="M13" i="7"/>
  <c r="H4" i="7"/>
  <c r="H12" i="7"/>
  <c r="H46" i="7"/>
  <c r="H48" i="7"/>
  <c r="H52" i="7"/>
  <c r="H54" i="7"/>
  <c r="H63" i="7"/>
  <c r="H71" i="7"/>
  <c r="H74" i="7"/>
  <c r="H76" i="7"/>
  <c r="H18" i="7"/>
  <c r="H83" i="7"/>
  <c r="K8" i="7"/>
  <c r="H19" i="7"/>
  <c r="I179" i="7"/>
  <c r="H151" i="7"/>
  <c r="K174" i="7"/>
  <c r="K133" i="7"/>
  <c r="K222" i="7"/>
  <c r="G149" i="7"/>
  <c r="K38" i="7"/>
  <c r="H38" i="7"/>
  <c r="M4" i="7"/>
  <c r="M35" i="7"/>
  <c r="M10" i="7"/>
  <c r="G38" i="7"/>
  <c r="G51" i="7"/>
  <c r="G64" i="7"/>
  <c r="G79" i="7"/>
  <c r="I57" i="7"/>
  <c r="I75" i="7"/>
  <c r="G100" i="7"/>
  <c r="K93" i="7"/>
  <c r="K125" i="7"/>
  <c r="G180" i="7"/>
  <c r="D26" i="7"/>
  <c r="M26" i="7"/>
  <c r="G26" i="7"/>
  <c r="I209" i="7"/>
  <c r="G176" i="7"/>
  <c r="K233" i="7"/>
  <c r="I13" i="7"/>
  <c r="H182" i="7"/>
  <c r="I182" i="7"/>
  <c r="K182" i="7"/>
  <c r="K132" i="7"/>
  <c r="I158" i="7"/>
  <c r="K158" i="7"/>
  <c r="I162" i="7"/>
  <c r="K162" i="7"/>
  <c r="G178" i="7"/>
  <c r="I178" i="7"/>
  <c r="I180" i="7"/>
  <c r="K196" i="7"/>
  <c r="I216" i="7"/>
  <c r="G216" i="7"/>
  <c r="G217" i="7"/>
  <c r="H196" i="7"/>
  <c r="K235" i="7"/>
  <c r="G13" i="7"/>
  <c r="G57" i="7"/>
  <c r="G72" i="7"/>
  <c r="G86" i="7"/>
  <c r="I6" i="7"/>
  <c r="I86" i="7"/>
  <c r="I141" i="7"/>
  <c r="K141" i="7"/>
  <c r="G140" i="7"/>
  <c r="K140" i="7"/>
  <c r="K190" i="7"/>
  <c r="H190" i="7"/>
  <c r="I190" i="7"/>
  <c r="K116" i="7"/>
  <c r="G212" i="7"/>
  <c r="H212" i="7"/>
  <c r="I212" i="7"/>
  <c r="H209" i="7"/>
  <c r="K148" i="7"/>
  <c r="H174" i="7"/>
  <c r="I217" i="7"/>
  <c r="M2" i="7"/>
  <c r="H175" i="7"/>
  <c r="G222" i="7"/>
  <c r="H35" i="7"/>
  <c r="K72" i="7"/>
  <c r="K100" i="7"/>
  <c r="G124" i="7"/>
  <c r="K124" i="7"/>
  <c r="I156" i="7"/>
  <c r="K156" i="7"/>
  <c r="I160" i="7"/>
  <c r="K160" i="7"/>
  <c r="I164" i="7"/>
  <c r="K164" i="7"/>
  <c r="H166" i="7"/>
  <c r="H178" i="7"/>
  <c r="G179" i="7"/>
  <c r="G220" i="7"/>
  <c r="H220" i="7"/>
  <c r="K220" i="7"/>
  <c r="H217" i="7"/>
  <c r="G175" i="7"/>
  <c r="G167" i="7"/>
  <c r="H2" i="7"/>
  <c r="H26" i="7"/>
  <c r="K2" i="7"/>
  <c r="D3" i="7"/>
  <c r="C3" i="7"/>
  <c r="F3" i="7"/>
  <c r="D7" i="7"/>
  <c r="C7" i="7"/>
  <c r="F7" i="7"/>
  <c r="D9" i="7"/>
  <c r="C9" i="7"/>
  <c r="F9" i="7"/>
  <c r="D11" i="7"/>
  <c r="C11" i="7"/>
  <c r="F11" i="7"/>
  <c r="F42" i="7"/>
  <c r="F44" i="7"/>
  <c r="F48" i="7"/>
  <c r="D14" i="7"/>
  <c r="C14" i="7"/>
  <c r="F14" i="7"/>
  <c r="F54" i="7"/>
  <c r="F58" i="7"/>
  <c r="F61" i="7"/>
  <c r="F65" i="7"/>
  <c r="F69" i="7"/>
  <c r="D17" i="7"/>
  <c r="C17" i="7"/>
  <c r="F17" i="7"/>
  <c r="F76" i="7"/>
  <c r="F80" i="7"/>
  <c r="F83" i="7"/>
  <c r="F87" i="7"/>
  <c r="F91" i="7"/>
  <c r="D19" i="7"/>
  <c r="C19" i="7"/>
  <c r="F95" i="7"/>
  <c r="K5" i="7"/>
  <c r="G35" i="7"/>
  <c r="K36" i="7"/>
  <c r="K10" i="7"/>
  <c r="K40" i="7"/>
  <c r="K12" i="7"/>
  <c r="G45" i="7"/>
  <c r="K46" i="7"/>
  <c r="K50" i="7"/>
  <c r="K52" i="7"/>
  <c r="K56" i="7"/>
  <c r="G16" i="7"/>
  <c r="K59" i="7"/>
  <c r="K63" i="7"/>
  <c r="K67" i="7"/>
  <c r="K71" i="7"/>
  <c r="G73" i="7"/>
  <c r="K74" i="7"/>
  <c r="K78" i="7"/>
  <c r="K18" i="7"/>
  <c r="K85" i="7"/>
  <c r="G88" i="7"/>
  <c r="K89" i="7"/>
  <c r="F93" i="7"/>
  <c r="F101" i="7"/>
  <c r="K96" i="7"/>
  <c r="I5" i="7"/>
  <c r="I12" i="7"/>
  <c r="I56" i="7"/>
  <c r="I71" i="7"/>
  <c r="I85" i="7"/>
  <c r="F19" i="7"/>
  <c r="I93" i="7"/>
  <c r="K101" i="7"/>
  <c r="H101" i="7"/>
  <c r="K94" i="7"/>
  <c r="I19" i="7"/>
  <c r="I11" i="7"/>
  <c r="I14" i="7"/>
  <c r="I65" i="7"/>
  <c r="I80" i="7"/>
  <c r="F103" i="7"/>
  <c r="F105" i="7"/>
  <c r="F107" i="7"/>
  <c r="I95" i="7"/>
  <c r="K102" i="7"/>
  <c r="F116" i="7"/>
  <c r="F132" i="7"/>
  <c r="F148" i="7"/>
  <c r="F191" i="7"/>
  <c r="F195" i="7"/>
  <c r="F201" i="7"/>
  <c r="F208" i="7"/>
  <c r="F26" i="7"/>
  <c r="F119" i="7"/>
  <c r="F135" i="7"/>
  <c r="F151" i="7"/>
  <c r="F168" i="7"/>
  <c r="F172" i="7"/>
  <c r="F24" i="7"/>
  <c r="F179" i="7"/>
  <c r="F183" i="7"/>
  <c r="F187" i="7"/>
  <c r="F199" i="7"/>
  <c r="F204" i="7"/>
  <c r="F114" i="7"/>
  <c r="F130" i="7"/>
  <c r="F146" i="7"/>
  <c r="F111" i="7"/>
  <c r="F125" i="7"/>
  <c r="F141" i="7"/>
  <c r="F167" i="7"/>
  <c r="F171" i="7"/>
  <c r="F175" i="7"/>
  <c r="F178" i="7"/>
  <c r="F182" i="7"/>
  <c r="F186" i="7"/>
  <c r="F190" i="7"/>
  <c r="F194" i="7"/>
  <c r="F198" i="7"/>
  <c r="F25" i="7"/>
  <c r="F205" i="7"/>
  <c r="F209" i="7"/>
  <c r="F218" i="7"/>
  <c r="F227" i="7"/>
  <c r="F30" i="7"/>
  <c r="F231" i="7"/>
  <c r="F244" i="7"/>
  <c r="F220" i="7"/>
  <c r="F228" i="7"/>
  <c r="F29" i="7"/>
  <c r="F213" i="7"/>
  <c r="F237" i="7"/>
  <c r="F246" i="7"/>
  <c r="D4" i="7"/>
  <c r="C4" i="7"/>
  <c r="F4" i="7"/>
  <c r="D35" i="7"/>
  <c r="C35" i="7"/>
  <c r="J35" i="7"/>
  <c r="F37" i="7"/>
  <c r="F39" i="7"/>
  <c r="F43" i="7"/>
  <c r="F45" i="7"/>
  <c r="F49" i="7"/>
  <c r="D15" i="7"/>
  <c r="C15" i="7"/>
  <c r="F15" i="7"/>
  <c r="F55" i="7"/>
  <c r="D16" i="7"/>
  <c r="C16" i="7"/>
  <c r="F16" i="7"/>
  <c r="F62" i="7"/>
  <c r="F66" i="7"/>
  <c r="F70" i="7"/>
  <c r="F73" i="7"/>
  <c r="F77" i="7"/>
  <c r="F81" i="7"/>
  <c r="F84" i="7"/>
  <c r="F88" i="7"/>
  <c r="F92" i="7"/>
  <c r="F99" i="7"/>
  <c r="G40" i="7"/>
  <c r="G52" i="7"/>
  <c r="G67" i="7"/>
  <c r="G78" i="7"/>
  <c r="G18" i="7"/>
  <c r="F98" i="7"/>
  <c r="G93" i="7"/>
  <c r="I97" i="7"/>
  <c r="I4" i="7"/>
  <c r="I43" i="7"/>
  <c r="I55" i="7"/>
  <c r="I70" i="7"/>
  <c r="I84" i="7"/>
  <c r="G19" i="7"/>
  <c r="M19" i="7"/>
  <c r="I9" i="7"/>
  <c r="I48" i="7"/>
  <c r="I61" i="7"/>
  <c r="I76" i="7"/>
  <c r="I91" i="7"/>
  <c r="G95" i="7"/>
  <c r="I99" i="7"/>
  <c r="F120" i="7"/>
  <c r="F136" i="7"/>
  <c r="F152" i="7"/>
  <c r="F109" i="7"/>
  <c r="F123" i="7"/>
  <c r="F139" i="7"/>
  <c r="F154" i="7"/>
  <c r="F118" i="7"/>
  <c r="F134" i="7"/>
  <c r="F150" i="7"/>
  <c r="F113" i="7"/>
  <c r="F129" i="7"/>
  <c r="F145" i="7"/>
  <c r="F214" i="7"/>
  <c r="F225" i="7"/>
  <c r="F27" i="7"/>
  <c r="F243" i="7"/>
  <c r="F216" i="7"/>
  <c r="F226" i="7"/>
  <c r="F236" i="7"/>
  <c r="F245" i="7"/>
  <c r="F235" i="7"/>
  <c r="F32" i="7"/>
  <c r="F40" i="7"/>
  <c r="F46" i="7"/>
  <c r="F50" i="7"/>
  <c r="F56" i="7"/>
  <c r="F63" i="7"/>
  <c r="F71" i="7"/>
  <c r="F74" i="7"/>
  <c r="F85" i="7"/>
  <c r="F102" i="7"/>
  <c r="I50" i="7"/>
  <c r="I63" i="7"/>
  <c r="I7" i="7"/>
  <c r="I44" i="7"/>
  <c r="I58" i="7"/>
  <c r="I17" i="7"/>
  <c r="I87" i="7"/>
  <c r="F104" i="7"/>
  <c r="F106" i="7"/>
  <c r="I102" i="7"/>
  <c r="F110" i="7"/>
  <c r="F124" i="7"/>
  <c r="F140" i="7"/>
  <c r="F155" i="7"/>
  <c r="F193" i="7"/>
  <c r="F197" i="7"/>
  <c r="F206" i="7"/>
  <c r="F210" i="7"/>
  <c r="F21" i="7"/>
  <c r="F127" i="7"/>
  <c r="F143" i="7"/>
  <c r="F166" i="7"/>
  <c r="F170" i="7"/>
  <c r="F174" i="7"/>
  <c r="F177" i="7"/>
  <c r="F181" i="7"/>
  <c r="F185" i="7"/>
  <c r="F189" i="7"/>
  <c r="F202" i="7"/>
  <c r="F108" i="7"/>
  <c r="F122" i="7"/>
  <c r="F138" i="7"/>
  <c r="F153" i="7"/>
  <c r="F117" i="7"/>
  <c r="F133" i="7"/>
  <c r="F149" i="7"/>
  <c r="F169" i="7"/>
  <c r="F173" i="7"/>
  <c r="F176" i="7"/>
  <c r="F180" i="7"/>
  <c r="F184" i="7"/>
  <c r="F188" i="7"/>
  <c r="F192" i="7"/>
  <c r="F196" i="7"/>
  <c r="F200" i="7"/>
  <c r="F203" i="7"/>
  <c r="F207" i="7"/>
  <c r="F211" i="7"/>
  <c r="F223" i="7"/>
  <c r="F232" i="7"/>
  <c r="F33" i="7"/>
  <c r="F219" i="7"/>
  <c r="F239" i="7"/>
  <c r="F212" i="7"/>
  <c r="F224" i="7"/>
  <c r="F234" i="7"/>
  <c r="F31" i="7"/>
  <c r="F233" i="7"/>
  <c r="F241" i="7"/>
  <c r="D5" i="7"/>
  <c r="C5" i="7"/>
  <c r="F5" i="7"/>
  <c r="D36" i="7"/>
  <c r="C36" i="7"/>
  <c r="D10" i="7"/>
  <c r="C10" i="7"/>
  <c r="F10" i="7"/>
  <c r="D12" i="7"/>
  <c r="C12" i="7"/>
  <c r="F12" i="7"/>
  <c r="F52" i="7"/>
  <c r="F59" i="7"/>
  <c r="F67" i="7"/>
  <c r="F78" i="7"/>
  <c r="D18" i="7"/>
  <c r="C18" i="7"/>
  <c r="F18" i="7"/>
  <c r="F89" i="7"/>
  <c r="F96" i="7"/>
  <c r="D6" i="7"/>
  <c r="C6" i="7"/>
  <c r="F6" i="7"/>
  <c r="D8" i="7"/>
  <c r="C8" i="7"/>
  <c r="F8" i="7"/>
  <c r="F38" i="7"/>
  <c r="F41" i="7"/>
  <c r="D13" i="7"/>
  <c r="C13" i="7"/>
  <c r="F13" i="7"/>
  <c r="F47" i="7"/>
  <c r="F51" i="7"/>
  <c r="F53" i="7"/>
  <c r="F57" i="7"/>
  <c r="F60" i="7"/>
  <c r="F64" i="7"/>
  <c r="F68" i="7"/>
  <c r="F72" i="7"/>
  <c r="F75" i="7"/>
  <c r="F79" i="7"/>
  <c r="F82" i="7"/>
  <c r="F86" i="7"/>
  <c r="F90" i="7"/>
  <c r="F100" i="7"/>
  <c r="F97" i="7"/>
  <c r="I96" i="7"/>
  <c r="I10" i="7"/>
  <c r="F94" i="7"/>
  <c r="I101" i="7"/>
  <c r="I39" i="7"/>
  <c r="I15" i="7"/>
  <c r="I66" i="7"/>
  <c r="I81" i="7"/>
  <c r="I94" i="7"/>
  <c r="G3" i="7"/>
  <c r="K4" i="7"/>
  <c r="G7" i="7"/>
  <c r="K35" i="7"/>
  <c r="G9" i="7"/>
  <c r="K37" i="7"/>
  <c r="G11" i="7"/>
  <c r="K39" i="7"/>
  <c r="G42" i="7"/>
  <c r="K43" i="7"/>
  <c r="G44" i="7"/>
  <c r="K45" i="7"/>
  <c r="G48" i="7"/>
  <c r="K49" i="7"/>
  <c r="G14" i="7"/>
  <c r="K15" i="7"/>
  <c r="G54" i="7"/>
  <c r="K55" i="7"/>
  <c r="G58" i="7"/>
  <c r="K16" i="7"/>
  <c r="G61" i="7"/>
  <c r="K62" i="7"/>
  <c r="G65" i="7"/>
  <c r="K66" i="7"/>
  <c r="G69" i="7"/>
  <c r="K70" i="7"/>
  <c r="G17" i="7"/>
  <c r="K73" i="7"/>
  <c r="G76" i="7"/>
  <c r="K77" i="7"/>
  <c r="G80" i="7"/>
  <c r="K81" i="7"/>
  <c r="G83" i="7"/>
  <c r="K84" i="7"/>
  <c r="G87" i="7"/>
  <c r="K88" i="7"/>
  <c r="G91" i="7"/>
  <c r="K92" i="7"/>
  <c r="I41" i="7"/>
  <c r="I53" i="7"/>
  <c r="I68" i="7"/>
  <c r="I82" i="7"/>
  <c r="G96" i="7"/>
  <c r="I100" i="7"/>
  <c r="I36" i="7"/>
  <c r="J36" i="7" s="1"/>
  <c r="I46" i="7"/>
  <c r="I59" i="7"/>
  <c r="I74" i="7"/>
  <c r="I89" i="7"/>
  <c r="K97" i="7"/>
  <c r="H97" i="7"/>
  <c r="G101" i="7"/>
  <c r="I37" i="7"/>
  <c r="J38" i="7" s="1"/>
  <c r="I49" i="7"/>
  <c r="I62" i="7"/>
  <c r="I77" i="7"/>
  <c r="I92" i="7"/>
  <c r="G94" i="7"/>
  <c r="I98" i="7"/>
  <c r="I3" i="7"/>
  <c r="I42" i="7"/>
  <c r="I54" i="7"/>
  <c r="I69" i="7"/>
  <c r="I83" i="7"/>
  <c r="K99" i="7"/>
  <c r="H99" i="7"/>
  <c r="G102" i="7"/>
  <c r="F22" i="7"/>
  <c r="F128" i="7"/>
  <c r="F144" i="7"/>
  <c r="F115" i="7"/>
  <c r="F131" i="7"/>
  <c r="F147" i="7"/>
  <c r="F112" i="7"/>
  <c r="F126" i="7"/>
  <c r="F142" i="7"/>
  <c r="F156" i="7"/>
  <c r="F157" i="7"/>
  <c r="F158" i="7"/>
  <c r="F159" i="7"/>
  <c r="F160" i="7"/>
  <c r="F161" i="7"/>
  <c r="F162" i="7"/>
  <c r="F163" i="7"/>
  <c r="F164" i="7"/>
  <c r="F165" i="7"/>
  <c r="F20" i="7"/>
  <c r="F121" i="7"/>
  <c r="F137" i="7"/>
  <c r="F23" i="7"/>
  <c r="F221" i="7"/>
  <c r="F229" i="7"/>
  <c r="F242" i="7"/>
  <c r="F215" i="7"/>
  <c r="F28" i="7"/>
  <c r="F222" i="7"/>
  <c r="F230" i="7"/>
  <c r="F240" i="7"/>
  <c r="F217" i="7"/>
  <c r="F238" i="7"/>
  <c r="J103" i="7" l="1"/>
  <c r="J9" i="7"/>
  <c r="C200" i="7"/>
  <c r="D200" i="7" s="1"/>
  <c r="M200" i="7" s="1"/>
  <c r="J192" i="7"/>
  <c r="C84" i="7"/>
  <c r="D84" i="7" s="1"/>
  <c r="M84" i="7" s="1"/>
  <c r="C70" i="7"/>
  <c r="D70" i="7" s="1"/>
  <c r="C178" i="7"/>
  <c r="D178" i="7" s="1"/>
  <c r="M178" i="7" s="1"/>
  <c r="J11" i="7"/>
  <c r="J176" i="7"/>
  <c r="J217" i="7"/>
  <c r="C42" i="7"/>
  <c r="D42" i="7" s="1"/>
  <c r="J10" i="7"/>
  <c r="C83" i="7"/>
  <c r="D83" i="7" s="1"/>
  <c r="C234" i="7"/>
  <c r="D234" i="7" s="1"/>
  <c r="M234" i="7" s="1"/>
  <c r="J7" i="7"/>
  <c r="J77" i="7"/>
  <c r="J74" i="7"/>
  <c r="C198" i="7"/>
  <c r="D198" i="7" s="1"/>
  <c r="M198" i="7" s="1"/>
  <c r="C69" i="7"/>
  <c r="D69" i="7" s="1"/>
  <c r="M69" i="7" s="1"/>
  <c r="J62" i="7"/>
  <c r="C59" i="7"/>
  <c r="D59" i="7" s="1"/>
  <c r="C53" i="7"/>
  <c r="D53" i="7" s="1"/>
  <c r="C88" i="7"/>
  <c r="D88" i="7" s="1"/>
  <c r="C81" i="7"/>
  <c r="D81" i="7" s="1"/>
  <c r="C73" i="7"/>
  <c r="D73" i="7" s="1"/>
  <c r="M73" i="7" s="1"/>
  <c r="C66" i="7"/>
  <c r="D66" i="7" s="1"/>
  <c r="M66" i="7" s="1"/>
  <c r="C45" i="7"/>
  <c r="D45" i="7" s="1"/>
  <c r="C39" i="7"/>
  <c r="D39" i="7" s="1"/>
  <c r="C218" i="7"/>
  <c r="D218" i="7" s="1"/>
  <c r="M218" i="7" s="1"/>
  <c r="J94" i="7"/>
  <c r="J39" i="7"/>
  <c r="J96" i="7"/>
  <c r="J13" i="7"/>
  <c r="J5" i="7"/>
  <c r="C44" i="7"/>
  <c r="D44" i="7" s="1"/>
  <c r="C61" i="7"/>
  <c r="D61" i="7" s="1"/>
  <c r="M61" i="7" s="1"/>
  <c r="J43" i="7"/>
  <c r="J3" i="7"/>
  <c r="E21" i="9"/>
  <c r="F21" i="9" s="1"/>
  <c r="J207" i="7"/>
  <c r="C104" i="7"/>
  <c r="D104" i="7" s="1"/>
  <c r="M104" i="7" s="1"/>
  <c r="C226" i="7"/>
  <c r="D226" i="7" s="1"/>
  <c r="M226" i="7" s="1"/>
  <c r="J238" i="7"/>
  <c r="C99" i="7"/>
  <c r="D99" i="7" s="1"/>
  <c r="C54" i="7"/>
  <c r="D54" i="7" s="1"/>
  <c r="J49" i="7"/>
  <c r="C97" i="7"/>
  <c r="D97" i="7" s="1"/>
  <c r="M97" i="7" s="1"/>
  <c r="J46" i="7"/>
  <c r="J19" i="7"/>
  <c r="J81" i="7"/>
  <c r="J101" i="7"/>
  <c r="J18" i="7"/>
  <c r="J12" i="7"/>
  <c r="J27" i="7"/>
  <c r="C87" i="7"/>
  <c r="D87" i="7" s="1"/>
  <c r="M87" i="7" s="1"/>
  <c r="C48" i="7"/>
  <c r="D48" i="7" s="1"/>
  <c r="J84" i="7"/>
  <c r="J4" i="7"/>
  <c r="J95" i="7"/>
  <c r="C80" i="7"/>
  <c r="D80" i="7" s="1"/>
  <c r="C93" i="7"/>
  <c r="D93" i="7" s="1"/>
  <c r="J92" i="7"/>
  <c r="J239" i="7"/>
  <c r="C89" i="7"/>
  <c r="D89" i="7" s="1"/>
  <c r="M89" i="7" s="1"/>
  <c r="C82" i="7"/>
  <c r="D82" i="7" s="1"/>
  <c r="C92" i="7"/>
  <c r="D92" i="7" s="1"/>
  <c r="C77" i="7"/>
  <c r="D77" i="7" s="1"/>
  <c r="M77" i="7" s="1"/>
  <c r="C62" i="7"/>
  <c r="D62" i="7" s="1"/>
  <c r="C55" i="7"/>
  <c r="D55" i="7" s="1"/>
  <c r="C49" i="7"/>
  <c r="D49" i="7" s="1"/>
  <c r="C43" i="7"/>
  <c r="D43" i="7" s="1"/>
  <c r="C37" i="7"/>
  <c r="D37" i="7" s="1"/>
  <c r="C122" i="7"/>
  <c r="D122" i="7" s="1"/>
  <c r="M122" i="7" s="1"/>
  <c r="J66" i="7"/>
  <c r="J102" i="7"/>
  <c r="J63" i="7"/>
  <c r="C91" i="7"/>
  <c r="D91" i="7" s="1"/>
  <c r="C65" i="7"/>
  <c r="D65" i="7" s="1"/>
  <c r="J32" i="7"/>
  <c r="J100" i="7"/>
  <c r="J15" i="7"/>
  <c r="J8" i="7"/>
  <c r="J6" i="7"/>
  <c r="C58" i="7"/>
  <c r="D58" i="7" s="1"/>
  <c r="J50" i="7"/>
  <c r="C76" i="7"/>
  <c r="D76" i="7" s="1"/>
  <c r="J31" i="7"/>
  <c r="J14" i="7"/>
  <c r="J184" i="7"/>
  <c r="J169" i="7"/>
  <c r="J93" i="7"/>
  <c r="J225" i="7"/>
  <c r="J98" i="7"/>
  <c r="J90" i="7"/>
  <c r="J79" i="7"/>
  <c r="J72" i="7"/>
  <c r="J60" i="7"/>
  <c r="J51" i="7"/>
  <c r="J47" i="7"/>
  <c r="J41" i="7"/>
  <c r="C94" i="7"/>
  <c r="D94" i="7" s="1"/>
  <c r="J89" i="7"/>
  <c r="J67" i="7"/>
  <c r="J59" i="7"/>
  <c r="C214" i="7"/>
  <c r="D214" i="7" s="1"/>
  <c r="M214" i="7" s="1"/>
  <c r="C219" i="7"/>
  <c r="D219" i="7" s="1"/>
  <c r="M219" i="7" s="1"/>
  <c r="J123" i="7"/>
  <c r="C225" i="7"/>
  <c r="D225" i="7" s="1"/>
  <c r="M225" i="7" s="1"/>
  <c r="J152" i="7"/>
  <c r="J222" i="7"/>
  <c r="C197" i="7"/>
  <c r="D197" i="7" s="1"/>
  <c r="M197" i="7" s="1"/>
  <c r="C174" i="7"/>
  <c r="D174" i="7" s="1"/>
  <c r="M174" i="7" s="1"/>
  <c r="C85" i="7"/>
  <c r="D85" i="7" s="1"/>
  <c r="C71" i="7"/>
  <c r="D71" i="7" s="1"/>
  <c r="C56" i="7"/>
  <c r="D56" i="7" s="1"/>
  <c r="C50" i="7"/>
  <c r="D50" i="7" s="1"/>
  <c r="C40" i="7"/>
  <c r="D40" i="7" s="1"/>
  <c r="C205" i="7"/>
  <c r="D205" i="7" s="1"/>
  <c r="M205" i="7" s="1"/>
  <c r="J198" i="7"/>
  <c r="J167" i="7"/>
  <c r="C163" i="7"/>
  <c r="D163" i="7" s="1"/>
  <c r="C159" i="7"/>
  <c r="D159" i="7" s="1"/>
  <c r="M159" i="7" s="1"/>
  <c r="J191" i="7"/>
  <c r="J227" i="7"/>
  <c r="C105" i="7"/>
  <c r="D105" i="7" s="1"/>
  <c r="M105" i="7" s="1"/>
  <c r="J106" i="7"/>
  <c r="J99" i="7"/>
  <c r="C186" i="7"/>
  <c r="D186" i="7" s="1"/>
  <c r="M186" i="7" s="1"/>
  <c r="C149" i="7"/>
  <c r="D149" i="7" s="1"/>
  <c r="J165" i="7"/>
  <c r="C143" i="7"/>
  <c r="D143" i="7" s="1"/>
  <c r="M143" i="7" s="1"/>
  <c r="C140" i="7"/>
  <c r="D140" i="7" s="1"/>
  <c r="M140" i="7" s="1"/>
  <c r="J232" i="7"/>
  <c r="C193" i="7"/>
  <c r="D193" i="7" s="1"/>
  <c r="M193" i="7" s="1"/>
  <c r="J124" i="7"/>
  <c r="J26" i="7"/>
  <c r="C142" i="7"/>
  <c r="D142" i="7" s="1"/>
  <c r="M142" i="7" s="1"/>
  <c r="C112" i="7"/>
  <c r="D112" i="7" s="1"/>
  <c r="J117" i="7"/>
  <c r="C154" i="7"/>
  <c r="D154" i="7" s="1"/>
  <c r="M154" i="7" s="1"/>
  <c r="C230" i="7"/>
  <c r="D230" i="7" s="1"/>
  <c r="M230" i="7" s="1"/>
  <c r="J244" i="7"/>
  <c r="J202" i="7"/>
  <c r="J187" i="7"/>
  <c r="C173" i="7"/>
  <c r="D173" i="7" s="1"/>
  <c r="M173" i="7" s="1"/>
  <c r="C231" i="7"/>
  <c r="D231" i="7" s="1"/>
  <c r="M231" i="7" s="1"/>
  <c r="C120" i="7"/>
  <c r="D120" i="7" s="1"/>
  <c r="M120" i="7" s="1"/>
  <c r="C238" i="7"/>
  <c r="D238" i="7" s="1"/>
  <c r="M238" i="7" s="1"/>
  <c r="J166" i="7"/>
  <c r="C130" i="7"/>
  <c r="D130" i="7" s="1"/>
  <c r="M130" i="7" s="1"/>
  <c r="J200" i="7"/>
  <c r="C206" i="7"/>
  <c r="D206" i="7" s="1"/>
  <c r="M206" i="7" s="1"/>
  <c r="J86" i="7"/>
  <c r="J82" i="7"/>
  <c r="J75" i="7"/>
  <c r="J68" i="7"/>
  <c r="J64" i="7"/>
  <c r="J57" i="7"/>
  <c r="J53" i="7"/>
  <c r="J78" i="7"/>
  <c r="J52" i="7"/>
  <c r="C141" i="7"/>
  <c r="D141" i="7" s="1"/>
  <c r="M141" i="7" s="1"/>
  <c r="C132" i="7"/>
  <c r="D132" i="7" s="1"/>
  <c r="M132" i="7" s="1"/>
  <c r="C102" i="7"/>
  <c r="D102" i="7" s="1"/>
  <c r="M102" i="7" s="1"/>
  <c r="C74" i="7"/>
  <c r="D74" i="7" s="1"/>
  <c r="M74" i="7" s="1"/>
  <c r="C63" i="7"/>
  <c r="D63" i="7" s="1"/>
  <c r="C46" i="7"/>
  <c r="D46" i="7" s="1"/>
  <c r="C229" i="7"/>
  <c r="D229" i="7" s="1"/>
  <c r="M229" i="7" s="1"/>
  <c r="C176" i="7"/>
  <c r="D176" i="7" s="1"/>
  <c r="J182" i="7"/>
  <c r="J125" i="7"/>
  <c r="C240" i="7"/>
  <c r="D240" i="7" s="1"/>
  <c r="M240" i="7" s="1"/>
  <c r="C128" i="7"/>
  <c r="D128" i="7" s="1"/>
  <c r="C210" i="7"/>
  <c r="D210" i="7" s="1"/>
  <c r="M210" i="7" s="1"/>
  <c r="C167" i="7"/>
  <c r="D167" i="7" s="1"/>
  <c r="M167" i="7" s="1"/>
  <c r="J161" i="7"/>
  <c r="J157" i="7"/>
  <c r="J216" i="7"/>
  <c r="C168" i="7"/>
  <c r="D168" i="7" s="1"/>
  <c r="M168" i="7" s="1"/>
  <c r="J91" i="7"/>
  <c r="J87" i="7"/>
  <c r="J83" i="7"/>
  <c r="J80" i="7"/>
  <c r="J76" i="7"/>
  <c r="J17" i="7"/>
  <c r="J69" i="7"/>
  <c r="J65" i="7"/>
  <c r="J61" i="7"/>
  <c r="J58" i="7"/>
  <c r="J54" i="7"/>
  <c r="J48" i="7"/>
  <c r="J44" i="7"/>
  <c r="J42" i="7"/>
  <c r="C145" i="7"/>
  <c r="D145" i="7" s="1"/>
  <c r="M145" i="7" s="1"/>
  <c r="C113" i="7"/>
  <c r="D113" i="7" s="1"/>
  <c r="M113" i="7" s="1"/>
  <c r="J108" i="7"/>
  <c r="J127" i="7"/>
  <c r="J243" i="7"/>
  <c r="J201" i="7"/>
  <c r="J185" i="7"/>
  <c r="C246" i="7"/>
  <c r="D246" i="7" s="1"/>
  <c r="M246" i="7" s="1"/>
  <c r="J229" i="7"/>
  <c r="C184" i="7"/>
  <c r="D184" i="7" s="1"/>
  <c r="M184" i="7" s="1"/>
  <c r="C182" i="7"/>
  <c r="D182" i="7" s="1"/>
  <c r="M182" i="7" s="1"/>
  <c r="C188" i="7"/>
  <c r="D188" i="7" s="1"/>
  <c r="M188" i="7" s="1"/>
  <c r="J203" i="7"/>
  <c r="J188" i="7"/>
  <c r="J173" i="7"/>
  <c r="C222" i="7"/>
  <c r="D222" i="7" s="1"/>
  <c r="M222" i="7" s="1"/>
  <c r="J233" i="7"/>
  <c r="J213" i="7"/>
  <c r="C215" i="7"/>
  <c r="D215" i="7" s="1"/>
  <c r="M215" i="7" s="1"/>
  <c r="C194" i="7"/>
  <c r="D194" i="7" s="1"/>
  <c r="M194" i="7" s="1"/>
  <c r="J145" i="7"/>
  <c r="C125" i="7"/>
  <c r="D125" i="7" s="1"/>
  <c r="J150" i="7"/>
  <c r="J118" i="7"/>
  <c r="C151" i="7"/>
  <c r="D151" i="7" s="1"/>
  <c r="J109" i="7"/>
  <c r="J136" i="7"/>
  <c r="C116" i="7"/>
  <c r="D116" i="7" s="1"/>
  <c r="M116" i="7" s="1"/>
  <c r="J30" i="7"/>
  <c r="J226" i="7"/>
  <c r="C204" i="7"/>
  <c r="D204" i="7" s="1"/>
  <c r="M204" i="7" s="1"/>
  <c r="C177" i="7"/>
  <c r="D177" i="7" s="1"/>
  <c r="C180" i="7"/>
  <c r="D180" i="7" s="1"/>
  <c r="J25" i="7"/>
  <c r="J186" i="7"/>
  <c r="J171" i="7"/>
  <c r="C164" i="7"/>
  <c r="D164" i="7" s="1"/>
  <c r="M164" i="7" s="1"/>
  <c r="C160" i="7"/>
  <c r="D160" i="7" s="1"/>
  <c r="C156" i="7"/>
  <c r="D156" i="7" s="1"/>
  <c r="J130" i="7"/>
  <c r="J183" i="7"/>
  <c r="C131" i="7"/>
  <c r="D131" i="7" s="1"/>
  <c r="M131" i="7" s="1"/>
  <c r="C245" i="7"/>
  <c r="D245" i="7" s="1"/>
  <c r="M245" i="7" s="1"/>
  <c r="C220" i="7"/>
  <c r="D220" i="7" s="1"/>
  <c r="M220" i="7" s="1"/>
  <c r="J231" i="7"/>
  <c r="J215" i="7"/>
  <c r="C187" i="7"/>
  <c r="D187" i="7" s="1"/>
  <c r="M187" i="7" s="1"/>
  <c r="C171" i="7"/>
  <c r="D171" i="7" s="1"/>
  <c r="M171" i="7" s="1"/>
  <c r="C133" i="7"/>
  <c r="D133" i="7" s="1"/>
  <c r="J162" i="7"/>
  <c r="J158" i="7"/>
  <c r="J147" i="7"/>
  <c r="C127" i="7"/>
  <c r="D127" i="7" s="1"/>
  <c r="C223" i="7"/>
  <c r="D223" i="7" s="1"/>
  <c r="M223" i="7" s="1"/>
  <c r="J144" i="7"/>
  <c r="C124" i="7"/>
  <c r="D124" i="7" s="1"/>
  <c r="J245" i="7"/>
  <c r="J236" i="7"/>
  <c r="J220" i="7"/>
  <c r="C201" i="7"/>
  <c r="D201" i="7" s="1"/>
  <c r="M201" i="7" s="1"/>
  <c r="C172" i="7"/>
  <c r="D172" i="7" s="1"/>
  <c r="M172" i="7" s="1"/>
  <c r="C107" i="7"/>
  <c r="D107" i="7" s="1"/>
  <c r="M107" i="7" s="1"/>
  <c r="C121" i="7"/>
  <c r="D121" i="7" s="1"/>
  <c r="M121" i="7" s="1"/>
  <c r="J122" i="7"/>
  <c r="J135" i="7"/>
  <c r="C244" i="7"/>
  <c r="D244" i="7" s="1"/>
  <c r="M244" i="7" s="1"/>
  <c r="J204" i="7"/>
  <c r="J189" i="7"/>
  <c r="J107" i="7"/>
  <c r="C233" i="7"/>
  <c r="D233" i="7" s="1"/>
  <c r="M233" i="7" s="1"/>
  <c r="J132" i="7"/>
  <c r="J237" i="7"/>
  <c r="C150" i="7"/>
  <c r="D150" i="7" s="1"/>
  <c r="M150" i="7" s="1"/>
  <c r="C118" i="7"/>
  <c r="D118" i="7" s="1"/>
  <c r="M118" i="7" s="1"/>
  <c r="J133" i="7"/>
  <c r="J126" i="7"/>
  <c r="C235" i="7"/>
  <c r="D235" i="7" s="1"/>
  <c r="M235" i="7" s="1"/>
  <c r="C237" i="7"/>
  <c r="D237" i="7" s="1"/>
  <c r="M237" i="7" s="1"/>
  <c r="J206" i="7"/>
  <c r="C191" i="7"/>
  <c r="D191" i="7" s="1"/>
  <c r="M191" i="7" s="1"/>
  <c r="J172" i="7"/>
  <c r="C109" i="7"/>
  <c r="D109" i="7" s="1"/>
  <c r="C136" i="7"/>
  <c r="D136" i="7" s="1"/>
  <c r="M136" i="7" s="1"/>
  <c r="J241" i="7"/>
  <c r="J174" i="7"/>
  <c r="C138" i="7"/>
  <c r="D138" i="7" s="1"/>
  <c r="C108" i="7"/>
  <c r="D108" i="7" s="1"/>
  <c r="M108" i="7" s="1"/>
  <c r="J129" i="7"/>
  <c r="J154" i="7"/>
  <c r="C135" i="7"/>
  <c r="D135" i="7" s="1"/>
  <c r="M135" i="7" s="1"/>
  <c r="J97" i="7"/>
  <c r="J120" i="7"/>
  <c r="J242" i="7"/>
  <c r="J230" i="7"/>
  <c r="J214" i="7"/>
  <c r="C181" i="7"/>
  <c r="D181" i="7" s="1"/>
  <c r="C166" i="7"/>
  <c r="D166" i="7" s="1"/>
  <c r="J85" i="7"/>
  <c r="J71" i="7"/>
  <c r="J56" i="7"/>
  <c r="J40" i="7"/>
  <c r="C192" i="7"/>
  <c r="D192" i="7" s="1"/>
  <c r="C190" i="7"/>
  <c r="D190" i="7" s="1"/>
  <c r="M190" i="7" s="1"/>
  <c r="C196" i="7"/>
  <c r="D196" i="7" s="1"/>
  <c r="M196" i="7" s="1"/>
  <c r="J205" i="7"/>
  <c r="J190" i="7"/>
  <c r="J175" i="7"/>
  <c r="J141" i="7"/>
  <c r="J111" i="7"/>
  <c r="C161" i="7"/>
  <c r="D161" i="7" s="1"/>
  <c r="M161" i="7" s="1"/>
  <c r="C157" i="7"/>
  <c r="D157" i="7" s="1"/>
  <c r="M157" i="7" s="1"/>
  <c r="J199" i="7"/>
  <c r="C224" i="7"/>
  <c r="D224" i="7" s="1"/>
  <c r="M224" i="7" s="1"/>
  <c r="C144" i="7"/>
  <c r="D144" i="7" s="1"/>
  <c r="J235" i="7"/>
  <c r="J219" i="7"/>
  <c r="C195" i="7"/>
  <c r="D195" i="7" s="1"/>
  <c r="M195" i="7" s="1"/>
  <c r="C175" i="7"/>
  <c r="D175" i="7" s="1"/>
  <c r="M175" i="7" s="1"/>
  <c r="J137" i="7"/>
  <c r="C117" i="7"/>
  <c r="D117" i="7" s="1"/>
  <c r="M117" i="7" s="1"/>
  <c r="J163" i="7"/>
  <c r="J159" i="7"/>
  <c r="J131" i="7"/>
  <c r="C227" i="7"/>
  <c r="D227" i="7" s="1"/>
  <c r="M227" i="7" s="1"/>
  <c r="J128" i="7"/>
  <c r="C110" i="7"/>
  <c r="D110" i="7" s="1"/>
  <c r="J29" i="7"/>
  <c r="J224" i="7"/>
  <c r="C208" i="7"/>
  <c r="D208" i="7" s="1"/>
  <c r="M208" i="7" s="1"/>
  <c r="C179" i="7"/>
  <c r="D179" i="7" s="1"/>
  <c r="C95" i="7"/>
  <c r="D95" i="7" s="1"/>
  <c r="M95" i="7" s="1"/>
  <c r="C129" i="7"/>
  <c r="D129" i="7" s="1"/>
  <c r="M129" i="7" s="1"/>
  <c r="J138" i="7"/>
  <c r="J143" i="7"/>
  <c r="C232" i="7"/>
  <c r="D232" i="7" s="1"/>
  <c r="M232" i="7" s="1"/>
  <c r="J208" i="7"/>
  <c r="J193" i="7"/>
  <c r="J168" i="7"/>
  <c r="C236" i="7"/>
  <c r="D236" i="7" s="1"/>
  <c r="M236" i="7" s="1"/>
  <c r="J140" i="7"/>
  <c r="C242" i="7"/>
  <c r="D242" i="7" s="1"/>
  <c r="M242" i="7" s="1"/>
  <c r="J170" i="7"/>
  <c r="C126" i="7"/>
  <c r="D126" i="7" s="1"/>
  <c r="M126" i="7" s="1"/>
  <c r="J149" i="7"/>
  <c r="J142" i="7"/>
  <c r="C123" i="7"/>
  <c r="D123" i="7" s="1"/>
  <c r="M123" i="7" s="1"/>
  <c r="C239" i="7"/>
  <c r="D239" i="7" s="1"/>
  <c r="M239" i="7" s="1"/>
  <c r="J210" i="7"/>
  <c r="J195" i="7"/>
  <c r="J177" i="7"/>
  <c r="J21" i="7"/>
  <c r="C152" i="7"/>
  <c r="D152" i="7" s="1"/>
  <c r="M152" i="7" s="1"/>
  <c r="J246" i="7"/>
  <c r="J179" i="7"/>
  <c r="C146" i="7"/>
  <c r="D146" i="7" s="1"/>
  <c r="M146" i="7" s="1"/>
  <c r="C114" i="7"/>
  <c r="D114" i="7" s="1"/>
  <c r="C98" i="7"/>
  <c r="D98" i="7" s="1"/>
  <c r="M98" i="7" s="1"/>
  <c r="C100" i="7"/>
  <c r="D100" i="7" s="1"/>
  <c r="C90" i="7"/>
  <c r="D90" i="7" s="1"/>
  <c r="C86" i="7"/>
  <c r="D86" i="7" s="1"/>
  <c r="C79" i="7"/>
  <c r="D79" i="7" s="1"/>
  <c r="M79" i="7" s="1"/>
  <c r="C75" i="7"/>
  <c r="D75" i="7" s="1"/>
  <c r="C72" i="7"/>
  <c r="D72" i="7" s="1"/>
  <c r="C68" i="7"/>
  <c r="D68" i="7" s="1"/>
  <c r="M68" i="7" s="1"/>
  <c r="C64" i="7"/>
  <c r="D64" i="7" s="1"/>
  <c r="C60" i="7"/>
  <c r="D60" i="7" s="1"/>
  <c r="C57" i="7"/>
  <c r="D57" i="7" s="1"/>
  <c r="C51" i="7"/>
  <c r="D51" i="7" s="1"/>
  <c r="C47" i="7"/>
  <c r="D47" i="7" s="1"/>
  <c r="C41" i="7"/>
  <c r="D41" i="7" s="1"/>
  <c r="C38" i="7"/>
  <c r="D38" i="7" s="1"/>
  <c r="C101" i="7"/>
  <c r="D101" i="7" s="1"/>
  <c r="M101" i="7" s="1"/>
  <c r="C96" i="7"/>
  <c r="D96" i="7" s="1"/>
  <c r="C78" i="7"/>
  <c r="D78" i="7" s="1"/>
  <c r="C67" i="7"/>
  <c r="D67" i="7" s="1"/>
  <c r="M67" i="7" s="1"/>
  <c r="C52" i="7"/>
  <c r="D52" i="7" s="1"/>
  <c r="C216" i="7"/>
  <c r="D216" i="7" s="1"/>
  <c r="M216" i="7" s="1"/>
  <c r="C212" i="7"/>
  <c r="D212" i="7" s="1"/>
  <c r="M212" i="7" s="1"/>
  <c r="C209" i="7"/>
  <c r="D209" i="7" s="1"/>
  <c r="M209" i="7" s="1"/>
  <c r="J211" i="7"/>
  <c r="J196" i="7"/>
  <c r="J180" i="7"/>
  <c r="J155" i="7"/>
  <c r="J221" i="7"/>
  <c r="J105" i="7"/>
  <c r="C217" i="7"/>
  <c r="D217" i="7" s="1"/>
  <c r="M217" i="7" s="1"/>
  <c r="C213" i="7"/>
  <c r="D213" i="7" s="1"/>
  <c r="M213" i="7" s="1"/>
  <c r="C169" i="7"/>
  <c r="D169" i="7" s="1"/>
  <c r="M169" i="7" s="1"/>
  <c r="C211" i="7"/>
  <c r="D211" i="7" s="1"/>
  <c r="M211" i="7" s="1"/>
  <c r="J113" i="7"/>
  <c r="J134" i="7"/>
  <c r="C106" i="7"/>
  <c r="D106" i="7" s="1"/>
  <c r="M106" i="7" s="1"/>
  <c r="J139" i="7"/>
  <c r="C119" i="7"/>
  <c r="D119" i="7" s="1"/>
  <c r="M119" i="7" s="1"/>
  <c r="C221" i="7"/>
  <c r="D221" i="7" s="1"/>
  <c r="M221" i="7" s="1"/>
  <c r="C148" i="7"/>
  <c r="D148" i="7" s="1"/>
  <c r="M148" i="7" s="1"/>
  <c r="J33" i="7"/>
  <c r="J234" i="7"/>
  <c r="J218" i="7"/>
  <c r="C189" i="7"/>
  <c r="D189" i="7" s="1"/>
  <c r="M189" i="7" s="1"/>
  <c r="C170" i="7"/>
  <c r="D170" i="7" s="1"/>
  <c r="M170" i="7" s="1"/>
  <c r="C103" i="7"/>
  <c r="D103" i="7" s="1"/>
  <c r="C203" i="7"/>
  <c r="D203" i="7" s="1"/>
  <c r="M203" i="7" s="1"/>
  <c r="C207" i="7"/>
  <c r="D207" i="7" s="1"/>
  <c r="M207" i="7" s="1"/>
  <c r="J209" i="7"/>
  <c r="J194" i="7"/>
  <c r="J178" i="7"/>
  <c r="C162" i="7"/>
  <c r="D162" i="7" s="1"/>
  <c r="M162" i="7" s="1"/>
  <c r="C158" i="7"/>
  <c r="D158" i="7" s="1"/>
  <c r="M158" i="7" s="1"/>
  <c r="J146" i="7"/>
  <c r="J114" i="7"/>
  <c r="C147" i="7"/>
  <c r="D147" i="7" s="1"/>
  <c r="M147" i="7" s="1"/>
  <c r="C115" i="7"/>
  <c r="D115" i="7" s="1"/>
  <c r="M115" i="7" s="1"/>
  <c r="C228" i="7"/>
  <c r="D228" i="7" s="1"/>
  <c r="M228" i="7" s="1"/>
  <c r="J223" i="7"/>
  <c r="C202" i="7"/>
  <c r="D202" i="7" s="1"/>
  <c r="M202" i="7" s="1"/>
  <c r="J104" i="7"/>
  <c r="J88" i="7"/>
  <c r="J73" i="7"/>
  <c r="J70" i="7"/>
  <c r="J16" i="7"/>
  <c r="J55" i="7"/>
  <c r="J45" i="7"/>
  <c r="J37" i="7"/>
  <c r="J121" i="7"/>
  <c r="J164" i="7"/>
  <c r="J160" i="7"/>
  <c r="J156" i="7"/>
  <c r="J112" i="7"/>
  <c r="J115" i="7"/>
  <c r="C155" i="7"/>
  <c r="D155" i="7" s="1"/>
  <c r="M155" i="7" s="1"/>
  <c r="J22" i="7"/>
  <c r="J240" i="7"/>
  <c r="J228" i="7"/>
  <c r="J212" i="7"/>
  <c r="C185" i="7"/>
  <c r="D185" i="7" s="1"/>
  <c r="M185" i="7" s="1"/>
  <c r="C137" i="7"/>
  <c r="D137" i="7" s="1"/>
  <c r="M137" i="7" s="1"/>
  <c r="J153" i="7"/>
  <c r="J151" i="7"/>
  <c r="J119" i="7"/>
  <c r="J28" i="7"/>
  <c r="J197" i="7"/>
  <c r="J181" i="7"/>
  <c r="C243" i="7"/>
  <c r="D243" i="7" s="1"/>
  <c r="M243" i="7" s="1"/>
  <c r="J148" i="7"/>
  <c r="J116" i="7"/>
  <c r="J24" i="7"/>
  <c r="C134" i="7"/>
  <c r="D134" i="7" s="1"/>
  <c r="J23" i="7"/>
  <c r="C111" i="7"/>
  <c r="D111" i="7" s="1"/>
  <c r="C139" i="7"/>
  <c r="D139" i="7" s="1"/>
  <c r="J110" i="7"/>
  <c r="C199" i="7"/>
  <c r="D199" i="7" s="1"/>
  <c r="M199" i="7" s="1"/>
  <c r="C183" i="7"/>
  <c r="D183" i="7" s="1"/>
  <c r="M183" i="7" s="1"/>
  <c r="J20" i="7"/>
  <c r="C165" i="7"/>
  <c r="D165" i="7" s="1"/>
  <c r="M165" i="7" s="1"/>
  <c r="C241" i="7"/>
  <c r="D241" i="7" s="1"/>
  <c r="C153" i="7"/>
  <c r="D153" i="7" s="1"/>
  <c r="M241" i="7" l="1"/>
  <c r="M70" i="7"/>
  <c r="M39" i="7"/>
  <c r="M83" i="7"/>
  <c r="M91" i="7"/>
  <c r="M88" i="7"/>
  <c r="M48" i="7"/>
  <c r="M111" i="7"/>
  <c r="M103" i="7"/>
  <c r="M78" i="7"/>
  <c r="M41" i="7"/>
  <c r="M60" i="7"/>
  <c r="M75" i="7"/>
  <c r="M100" i="7"/>
  <c r="M179" i="7"/>
  <c r="M110" i="7"/>
  <c r="M144" i="7"/>
  <c r="M192" i="7"/>
  <c r="M138" i="7"/>
  <c r="M109" i="7"/>
  <c r="M160" i="7"/>
  <c r="M125" i="7"/>
  <c r="M46" i="7"/>
  <c r="M56" i="7"/>
  <c r="M59" i="7"/>
  <c r="M55" i="7"/>
  <c r="M42" i="7"/>
  <c r="M139" i="7"/>
  <c r="M38" i="7"/>
  <c r="M57" i="7"/>
  <c r="M72" i="7"/>
  <c r="M90" i="7"/>
  <c r="M156" i="7"/>
  <c r="M50" i="7"/>
  <c r="M44" i="7"/>
  <c r="M53" i="7"/>
  <c r="M80" i="7"/>
  <c r="M65" i="7"/>
  <c r="M49" i="7"/>
  <c r="M82" i="7"/>
  <c r="M153" i="7"/>
  <c r="M134" i="7"/>
  <c r="M52" i="7"/>
  <c r="M51" i="7"/>
  <c r="M86" i="7"/>
  <c r="M114" i="7"/>
  <c r="M181" i="7"/>
  <c r="M124" i="7"/>
  <c r="M177" i="7"/>
  <c r="M128" i="7"/>
  <c r="M176" i="7"/>
  <c r="M149" i="7"/>
  <c r="M163" i="7"/>
  <c r="M40" i="7"/>
  <c r="M85" i="7"/>
  <c r="M94" i="7"/>
  <c r="M81" i="7"/>
  <c r="M93" i="7"/>
  <c r="M99" i="7"/>
  <c r="M43" i="7"/>
  <c r="M58" i="7"/>
  <c r="M96" i="7"/>
  <c r="M47" i="7"/>
  <c r="M64" i="7"/>
  <c r="M166" i="7"/>
  <c r="M127" i="7"/>
  <c r="M133" i="7"/>
  <c r="M180" i="7"/>
  <c r="M151" i="7"/>
  <c r="M63" i="7"/>
  <c r="M112" i="7"/>
  <c r="M71" i="7"/>
  <c r="M45" i="7"/>
  <c r="M92" i="7"/>
  <c r="M54" i="7"/>
  <c r="M37" i="7"/>
  <c r="M62" i="7"/>
  <c r="M76" i="7"/>
  <c r="E13" i="9" l="1"/>
  <c r="F13" i="9" s="1"/>
  <c r="E19" i="9"/>
  <c r="F19" i="9" s="1"/>
  <c r="E15" i="9"/>
  <c r="F15" i="9" s="1"/>
  <c r="E20" i="9"/>
  <c r="F20" i="9" s="1"/>
  <c r="E18" i="9"/>
  <c r="F18" i="9" s="1"/>
  <c r="E17" i="9"/>
  <c r="F17" i="9" s="1"/>
  <c r="E16" i="9"/>
  <c r="F16" i="9" s="1"/>
  <c r="E12" i="9"/>
  <c r="F12" i="9" s="1"/>
  <c r="E14" i="9"/>
  <c r="F14" i="9" s="1"/>
</calcChain>
</file>

<file path=xl/sharedStrings.xml><?xml version="1.0" encoding="utf-8"?>
<sst xmlns="http://schemas.openxmlformats.org/spreadsheetml/2006/main" count="3413" uniqueCount="1071">
  <si>
    <t>Club</t>
  </si>
  <si>
    <t>Flashman</t>
  </si>
  <si>
    <t>m</t>
  </si>
  <si>
    <t>DMV</t>
  </si>
  <si>
    <t>MABAC results – header page</t>
  </si>
  <si>
    <t>Date (yyyy-mm-dd):</t>
  </si>
  <si>
    <t>Venue:</t>
  </si>
  <si>
    <t>Event number:</t>
  </si>
  <si>
    <t>Distance:</t>
  </si>
  <si>
    <t>Totals from last event:</t>
  </si>
  <si>
    <t>Seniors &amp; Joggers</t>
  </si>
  <si>
    <t>WW</t>
  </si>
  <si>
    <t>RR</t>
  </si>
  <si>
    <t>PP</t>
  </si>
  <si>
    <t>BVR</t>
  </si>
  <si>
    <t>MAGIC</t>
  </si>
  <si>
    <t>EO</t>
  </si>
  <si>
    <t>RPAC</t>
  </si>
  <si>
    <t>CR</t>
  </si>
  <si>
    <t>WH</t>
  </si>
  <si>
    <t>Juniors</t>
  </si>
  <si>
    <t>No.</t>
  </si>
  <si>
    <t>First name</t>
  </si>
  <si>
    <t>Last name</t>
  </si>
  <si>
    <t>Gender</t>
  </si>
  <si>
    <t>Wayne</t>
  </si>
  <si>
    <t>Altham</t>
  </si>
  <si>
    <t>Karen</t>
  </si>
  <si>
    <t>Anders</t>
  </si>
  <si>
    <t>f</t>
  </si>
  <si>
    <t>Kellie</t>
  </si>
  <si>
    <t>Archer</t>
  </si>
  <si>
    <t>Samantha</t>
  </si>
  <si>
    <t>Benson</t>
  </si>
  <si>
    <t>Nick</t>
  </si>
  <si>
    <t>Bound</t>
  </si>
  <si>
    <t>John</t>
  </si>
  <si>
    <t>Boyman</t>
  </si>
  <si>
    <t>Alice</t>
  </si>
  <si>
    <t>Capel</t>
  </si>
  <si>
    <t>Ian</t>
  </si>
  <si>
    <t>Carley</t>
  </si>
  <si>
    <t>Donna</t>
  </si>
  <si>
    <t>Chaplin</t>
  </si>
  <si>
    <t>Nicola</t>
  </si>
  <si>
    <t>Cowsley</t>
  </si>
  <si>
    <t>Peter</t>
  </si>
  <si>
    <t>Duerden</t>
  </si>
  <si>
    <t>Aaron</t>
  </si>
  <si>
    <t>Evans</t>
  </si>
  <si>
    <t>Charlie</t>
  </si>
  <si>
    <t>Foreman</t>
  </si>
  <si>
    <t>Alan</t>
  </si>
  <si>
    <t>Freestone</t>
  </si>
  <si>
    <t>Martin</t>
  </si>
  <si>
    <t>Gould</t>
  </si>
  <si>
    <t>David</t>
  </si>
  <si>
    <t>Hamed</t>
  </si>
  <si>
    <t>Dawn</t>
  </si>
  <si>
    <t>Russel</t>
  </si>
  <si>
    <t>Hamilton</t>
  </si>
  <si>
    <t>Morgan</t>
  </si>
  <si>
    <t>Harris</t>
  </si>
  <si>
    <t>Sarah-Jane</t>
  </si>
  <si>
    <t>Hartley</t>
  </si>
  <si>
    <t>Horrel</t>
  </si>
  <si>
    <t>William</t>
  </si>
  <si>
    <t>Hurley</t>
  </si>
  <si>
    <t>Ali</t>
  </si>
  <si>
    <t>Jeffs</t>
  </si>
  <si>
    <t>Mark</t>
  </si>
  <si>
    <t>Jones</t>
  </si>
  <si>
    <t>Denise</t>
  </si>
  <si>
    <t>Stuart</t>
  </si>
  <si>
    <t>Lambert</t>
  </si>
  <si>
    <t>Laura</t>
  </si>
  <si>
    <t>Lawes</t>
  </si>
  <si>
    <t>Matt</t>
  </si>
  <si>
    <t>Lee</t>
  </si>
  <si>
    <t>Richard</t>
  </si>
  <si>
    <t>Lock</t>
  </si>
  <si>
    <t>Steve</t>
  </si>
  <si>
    <t>Low</t>
  </si>
  <si>
    <t>Kevin</t>
  </si>
  <si>
    <t>Tina</t>
  </si>
  <si>
    <t>Mault</t>
  </si>
  <si>
    <t>Paula</t>
  </si>
  <si>
    <t>McQueen</t>
  </si>
  <si>
    <t>Gail</t>
  </si>
  <si>
    <t>Meaney</t>
  </si>
  <si>
    <t>Neil</t>
  </si>
  <si>
    <t>Miller</t>
  </si>
  <si>
    <t>Jack</t>
  </si>
  <si>
    <t>Munford</t>
  </si>
  <si>
    <t>Bryony</t>
  </si>
  <si>
    <t>North</t>
  </si>
  <si>
    <t>Andrea</t>
  </si>
  <si>
    <t>Ong</t>
  </si>
  <si>
    <t>Orrell</t>
  </si>
  <si>
    <t>Cyra</t>
  </si>
  <si>
    <t>Parkes</t>
  </si>
  <si>
    <t>Dave</t>
  </si>
  <si>
    <t>Porter</t>
  </si>
  <si>
    <t>Alex</t>
  </si>
  <si>
    <t>Radford</t>
  </si>
  <si>
    <t>Linda</t>
  </si>
  <si>
    <t>Daisy</t>
  </si>
  <si>
    <t>Rae</t>
  </si>
  <si>
    <t>Antoine</t>
  </si>
  <si>
    <t>Raj</t>
  </si>
  <si>
    <t>Andy</t>
  </si>
  <si>
    <t>Rhodes</t>
  </si>
  <si>
    <t>Mike</t>
  </si>
  <si>
    <t>Rice</t>
  </si>
  <si>
    <t>Alison</t>
  </si>
  <si>
    <t>Richardson</t>
  </si>
  <si>
    <t>Suzanne</t>
  </si>
  <si>
    <t>Roberson</t>
  </si>
  <si>
    <t>Katie</t>
  </si>
  <si>
    <t>Ruocco</t>
  </si>
  <si>
    <t>Taylor</t>
  </si>
  <si>
    <t>Mary</t>
  </si>
  <si>
    <t>Thane</t>
  </si>
  <si>
    <t>Ben</t>
  </si>
  <si>
    <t>Williamson</t>
  </si>
  <si>
    <t>Vee</t>
  </si>
  <si>
    <t>Haynes</t>
  </si>
  <si>
    <t>Laurel</t>
  </si>
  <si>
    <t>Joyce</t>
  </si>
  <si>
    <t>Deb</t>
  </si>
  <si>
    <t>Heighes</t>
  </si>
  <si>
    <t>Penny</t>
  </si>
  <si>
    <t>Webster</t>
  </si>
  <si>
    <t>Bob</t>
  </si>
  <si>
    <t>Senior</t>
  </si>
  <si>
    <t>Rachael</t>
  </si>
  <si>
    <t>Davies</t>
  </si>
  <si>
    <t>Voller</t>
  </si>
  <si>
    <t>Tony</t>
  </si>
  <si>
    <t>Salkeld</t>
  </si>
  <si>
    <t>Jaqualyn</t>
  </si>
  <si>
    <t>Hancock</t>
  </si>
  <si>
    <t>Charlotte</t>
  </si>
  <si>
    <t>Hiscock</t>
  </si>
  <si>
    <t>Johnathan</t>
  </si>
  <si>
    <t>Dredge</t>
  </si>
  <si>
    <t>Roo</t>
  </si>
  <si>
    <t>Wooldridge</t>
  </si>
  <si>
    <t>Tannor</t>
  </si>
  <si>
    <t>Grayham</t>
  </si>
  <si>
    <t>Milcallef</t>
  </si>
  <si>
    <t>Sadie</t>
  </si>
  <si>
    <t>Hamelin</t>
  </si>
  <si>
    <t>Rob</t>
  </si>
  <si>
    <t>Hudson</t>
  </si>
  <si>
    <t>Croll</t>
  </si>
  <si>
    <t>Holly</t>
  </si>
  <si>
    <t>Marie</t>
  </si>
  <si>
    <t>Synott-Wells</t>
  </si>
  <si>
    <t>Steven</t>
  </si>
  <si>
    <t>Insua-Cao</t>
  </si>
  <si>
    <t>Harry</t>
  </si>
  <si>
    <t>Noyes</t>
  </si>
  <si>
    <t>Tom</t>
  </si>
  <si>
    <t>Hartnett</t>
  </si>
  <si>
    <t>Kirsty</t>
  </si>
  <si>
    <t>Bailey</t>
  </si>
  <si>
    <t>Rachel</t>
  </si>
  <si>
    <t>Cossins</t>
  </si>
  <si>
    <t>Michael</t>
  </si>
  <si>
    <t>Chester</t>
  </si>
  <si>
    <t>Oliver</t>
  </si>
  <si>
    <t>Fosden</t>
  </si>
  <si>
    <t>Paul</t>
  </si>
  <si>
    <t>Allen</t>
  </si>
  <si>
    <t>Graham</t>
  </si>
  <si>
    <t>Baker</t>
  </si>
  <si>
    <t>Adrian</t>
  </si>
  <si>
    <t>Banks</t>
  </si>
  <si>
    <t>Riccardo</t>
  </si>
  <si>
    <t>Bertazzoli</t>
  </si>
  <si>
    <t>Brian</t>
  </si>
  <si>
    <t>Blackman</t>
  </si>
  <si>
    <t>Philip</t>
  </si>
  <si>
    <t>Burnett</t>
  </si>
  <si>
    <t>Chris</t>
  </si>
  <si>
    <t>Cooper</t>
  </si>
  <si>
    <t>Niki</t>
  </si>
  <si>
    <t>Dargue</t>
  </si>
  <si>
    <t>Clive</t>
  </si>
  <si>
    <t>Davey</t>
  </si>
  <si>
    <t>Dennis</t>
  </si>
  <si>
    <t>Earl</t>
  </si>
  <si>
    <t>Josh</t>
  </si>
  <si>
    <t>Edwards</t>
  </si>
  <si>
    <t>Everett</t>
  </si>
  <si>
    <t>Mr</t>
  </si>
  <si>
    <t>Feltham</t>
  </si>
  <si>
    <t>Fernandez</t>
  </si>
  <si>
    <t>Greg</t>
  </si>
  <si>
    <t>Fitch</t>
  </si>
  <si>
    <t>Fitzgerald</t>
  </si>
  <si>
    <t>Justin</t>
  </si>
  <si>
    <t>Leon</t>
  </si>
  <si>
    <t>Gadston</t>
  </si>
  <si>
    <t>Gardner</t>
  </si>
  <si>
    <t>Trevor</t>
  </si>
  <si>
    <t>Ghoul-Wheeker</t>
  </si>
  <si>
    <t>Myles</t>
  </si>
  <si>
    <t>Gilbertson</t>
  </si>
  <si>
    <t>Grassly</t>
  </si>
  <si>
    <t>George</t>
  </si>
  <si>
    <t>Bruce</t>
  </si>
  <si>
    <t>Harrold</t>
  </si>
  <si>
    <t>Hedgecock</t>
  </si>
  <si>
    <t>Simon</t>
  </si>
  <si>
    <t>Hedger</t>
  </si>
  <si>
    <t>Abie</t>
  </si>
  <si>
    <t>Helberg</t>
  </si>
  <si>
    <t>Liam</t>
  </si>
  <si>
    <t>Hole</t>
  </si>
  <si>
    <t>Holloway</t>
  </si>
  <si>
    <t>Aidan</t>
  </si>
  <si>
    <t>Hughes</t>
  </si>
  <si>
    <t>Irvine</t>
  </si>
  <si>
    <t>Daniel</t>
  </si>
  <si>
    <t>Jeffries</t>
  </si>
  <si>
    <t>Jelly</t>
  </si>
  <si>
    <t>Howard</t>
  </si>
  <si>
    <t>Lazenby</t>
  </si>
  <si>
    <t>Gary</t>
  </si>
  <si>
    <t>Lloyd</t>
  </si>
  <si>
    <t>Patrick</t>
  </si>
  <si>
    <t>Matthews</t>
  </si>
  <si>
    <t>Mellett</t>
  </si>
  <si>
    <t>Moore</t>
  </si>
  <si>
    <t>Dilan</t>
  </si>
  <si>
    <t>Justyn</t>
  </si>
  <si>
    <t>Moorman</t>
  </si>
  <si>
    <t>Glenn</t>
  </si>
  <si>
    <t>Morris</t>
  </si>
  <si>
    <t>Sam</t>
  </si>
  <si>
    <t>Pearce</t>
  </si>
  <si>
    <t>Persad</t>
  </si>
  <si>
    <t>Phillips</t>
  </si>
  <si>
    <t>Stephen</t>
  </si>
  <si>
    <t>Pumphrey</t>
  </si>
  <si>
    <t>Reeh</t>
  </si>
  <si>
    <t>Schlaeppi</t>
  </si>
  <si>
    <t>Sharples</t>
  </si>
  <si>
    <t>Smith</t>
  </si>
  <si>
    <t>Stroud</t>
  </si>
  <si>
    <t>Sutherland</t>
  </si>
  <si>
    <t>Hideo</t>
  </si>
  <si>
    <t>Takano</t>
  </si>
  <si>
    <t>Verschoyle</t>
  </si>
  <si>
    <t xml:space="preserve">Charles </t>
  </si>
  <si>
    <t>Wheeler</t>
  </si>
  <si>
    <t>Fraser</t>
  </si>
  <si>
    <t>Dawson</t>
  </si>
  <si>
    <t>Hundermark</t>
  </si>
  <si>
    <t>Jeremy</t>
  </si>
  <si>
    <t>Hodges</t>
  </si>
  <si>
    <t>Adriana</t>
  </si>
  <si>
    <t>Aggio</t>
  </si>
  <si>
    <t>Carolynn</t>
  </si>
  <si>
    <t>Amos</t>
  </si>
  <si>
    <t>Helen</t>
  </si>
  <si>
    <t>Austin</t>
  </si>
  <si>
    <t>Michelle</t>
  </si>
  <si>
    <t>Bakkro</t>
  </si>
  <si>
    <t>Gayle</t>
  </si>
  <si>
    <t>Barnard</t>
  </si>
  <si>
    <t>Sheena</t>
  </si>
  <si>
    <t>Bassett</t>
  </si>
  <si>
    <t>Claire</t>
  </si>
  <si>
    <t>Blunden</t>
  </si>
  <si>
    <t>Stella</t>
  </si>
  <si>
    <t>Brett</t>
  </si>
  <si>
    <t>Lucy</t>
  </si>
  <si>
    <t>Hannah</t>
  </si>
  <si>
    <t>Jane</t>
  </si>
  <si>
    <t>Busby</t>
  </si>
  <si>
    <t>Sarah</t>
  </si>
  <si>
    <t>Clarke</t>
  </si>
  <si>
    <t>Jacqui</t>
  </si>
  <si>
    <t>Craig</t>
  </si>
  <si>
    <t>Emma</t>
  </si>
  <si>
    <t>Crayton</t>
  </si>
  <si>
    <t>Amy</t>
  </si>
  <si>
    <t>Deloford</t>
  </si>
  <si>
    <t>Clare</t>
  </si>
  <si>
    <t>Dorn</t>
  </si>
  <si>
    <t>Heather</t>
  </si>
  <si>
    <t>Dupay</t>
  </si>
  <si>
    <t>Wendy</t>
  </si>
  <si>
    <t>Eales</t>
  </si>
  <si>
    <t>Libby</t>
  </si>
  <si>
    <t>Rita</t>
  </si>
  <si>
    <t>Fiona</t>
  </si>
  <si>
    <t>Fidgett</t>
  </si>
  <si>
    <t>Amanda</t>
  </si>
  <si>
    <t>Flett</t>
  </si>
  <si>
    <t>Francoise</t>
  </si>
  <si>
    <t>Goul-Wheeker</t>
  </si>
  <si>
    <t>Corrie</t>
  </si>
  <si>
    <t>Haxton</t>
  </si>
  <si>
    <t>Nikki</t>
  </si>
  <si>
    <t>Hazelkorn</t>
  </si>
  <si>
    <t>Gill</t>
  </si>
  <si>
    <t>Kesby</t>
  </si>
  <si>
    <t>Ruth</t>
  </si>
  <si>
    <t>Kirkpatrick</t>
  </si>
  <si>
    <t>Poppy</t>
  </si>
  <si>
    <t>Larn</t>
  </si>
  <si>
    <t>Law</t>
  </si>
  <si>
    <t>Jo</t>
  </si>
  <si>
    <t>Cath</t>
  </si>
  <si>
    <t>Maggie</t>
  </si>
  <si>
    <t>Beata</t>
  </si>
  <si>
    <t>Milne</t>
  </si>
  <si>
    <t>Catriona</t>
  </si>
  <si>
    <t>Paterson</t>
  </si>
  <si>
    <t>Sue</t>
  </si>
  <si>
    <t>Priestley</t>
  </si>
  <si>
    <t>Rebecca</t>
  </si>
  <si>
    <t>Pulsford</t>
  </si>
  <si>
    <t>Joanne</t>
  </si>
  <si>
    <t>Louise</t>
  </si>
  <si>
    <t>Chiara</t>
  </si>
  <si>
    <t>Secchi</t>
  </si>
  <si>
    <t>Zahra</t>
  </si>
  <si>
    <t>Sykes</t>
  </si>
  <si>
    <t>Trenchard</t>
  </si>
  <si>
    <t>Vivien</t>
  </si>
  <si>
    <t>Victor</t>
  </si>
  <si>
    <t>Wakelin</t>
  </si>
  <si>
    <t>Emily</t>
  </si>
  <si>
    <t>Friend</t>
  </si>
  <si>
    <t>King</t>
  </si>
  <si>
    <t>Stephenson</t>
  </si>
  <si>
    <t>Woodcock</t>
  </si>
  <si>
    <t>Blanche</t>
  </si>
  <si>
    <t>Carter</t>
  </si>
  <si>
    <t>Georgina</t>
  </si>
  <si>
    <t>Rushworth</t>
  </si>
  <si>
    <t>Howell</t>
  </si>
  <si>
    <t>Tristan</t>
  </si>
  <si>
    <t>Abrahams</t>
  </si>
  <si>
    <t>Baldwin</t>
  </si>
  <si>
    <t>Barratt</t>
  </si>
  <si>
    <t>Belcher</t>
  </si>
  <si>
    <t>Black</t>
  </si>
  <si>
    <t>Bond</t>
  </si>
  <si>
    <t>Bottom</t>
  </si>
  <si>
    <t>Kasumi</t>
  </si>
  <si>
    <t>Brooker</t>
  </si>
  <si>
    <t>Andrew</t>
  </si>
  <si>
    <t>Amber</t>
  </si>
  <si>
    <t>Brough Nuesink</t>
  </si>
  <si>
    <t>Vicki</t>
  </si>
  <si>
    <t>Brown</t>
  </si>
  <si>
    <t>Bullen</t>
  </si>
  <si>
    <t>Serena</t>
  </si>
  <si>
    <t>Jennifer</t>
  </si>
  <si>
    <t>Child</t>
  </si>
  <si>
    <t>Mick</t>
  </si>
  <si>
    <t>Coates</t>
  </si>
  <si>
    <t>Chloe</t>
  </si>
  <si>
    <t>Constantine</t>
  </si>
  <si>
    <t>Justine</t>
  </si>
  <si>
    <t>Dade</t>
  </si>
  <si>
    <t>James</t>
  </si>
  <si>
    <t>Day</t>
  </si>
  <si>
    <t xml:space="preserve">Lucy </t>
  </si>
  <si>
    <t>Drummond</t>
  </si>
  <si>
    <t>Ralph</t>
  </si>
  <si>
    <t>Dry</t>
  </si>
  <si>
    <t>Lindy-Lee</t>
  </si>
  <si>
    <t>Fulscher</t>
  </si>
  <si>
    <t>Susannah</t>
  </si>
  <si>
    <t>Futter</t>
  </si>
  <si>
    <t>Garner</t>
  </si>
  <si>
    <t>Colin</t>
  </si>
  <si>
    <t>Garrod</t>
  </si>
  <si>
    <t>Ollie</t>
  </si>
  <si>
    <t>Goddard</t>
  </si>
  <si>
    <t>Henry</t>
  </si>
  <si>
    <t>Gomm</t>
  </si>
  <si>
    <t>Felicidade</t>
  </si>
  <si>
    <t>Gunn</t>
  </si>
  <si>
    <t>Al</t>
  </si>
  <si>
    <t>Hails</t>
  </si>
  <si>
    <t>Hickman</t>
  </si>
  <si>
    <t>Hindley</t>
  </si>
  <si>
    <t>Holland</t>
  </si>
  <si>
    <t>Howson</t>
  </si>
  <si>
    <t>Hume</t>
  </si>
  <si>
    <t>Dan</t>
  </si>
  <si>
    <t>Hunter</t>
  </si>
  <si>
    <t xml:space="preserve">Alun </t>
  </si>
  <si>
    <t>Ceara</t>
  </si>
  <si>
    <t>Jermaine</t>
  </si>
  <si>
    <t>Leow</t>
  </si>
  <si>
    <t>Cameron</t>
  </si>
  <si>
    <t>Lewis</t>
  </si>
  <si>
    <t>Sean</t>
  </si>
  <si>
    <t>Lynch</t>
  </si>
  <si>
    <t>McCarron</t>
  </si>
  <si>
    <t>Eveleigh</t>
  </si>
  <si>
    <t>McCarthy</t>
  </si>
  <si>
    <t>McDonagh</t>
  </si>
  <si>
    <t>Becky</t>
  </si>
  <si>
    <t>McNicholas</t>
  </si>
  <si>
    <t>Milton</t>
  </si>
  <si>
    <t>Gerry</t>
  </si>
  <si>
    <t>Alexandra</t>
  </si>
  <si>
    <t>Mochilina</t>
  </si>
  <si>
    <t>Caroline</t>
  </si>
  <si>
    <t>Mollison</t>
  </si>
  <si>
    <t>Murphy</t>
  </si>
  <si>
    <t>Encsi</t>
  </si>
  <si>
    <t>Nadas</t>
  </si>
  <si>
    <t>Melanie</t>
  </si>
  <si>
    <t>Nevard</t>
  </si>
  <si>
    <t>Alastair</t>
  </si>
  <si>
    <t>Partridge</t>
  </si>
  <si>
    <t>Payne</t>
  </si>
  <si>
    <t>Gareth</t>
  </si>
  <si>
    <t>Pemberton</t>
  </si>
  <si>
    <t>Peters</t>
  </si>
  <si>
    <t xml:space="preserve">Jo </t>
  </si>
  <si>
    <t>Quantrill</t>
  </si>
  <si>
    <t>Olga</t>
  </si>
  <si>
    <t>Reading</t>
  </si>
  <si>
    <t>Rees</t>
  </si>
  <si>
    <t>Ritchie</t>
  </si>
  <si>
    <t>Christiane</t>
  </si>
  <si>
    <t>Schroeder</t>
  </si>
  <si>
    <t>Simmonds</t>
  </si>
  <si>
    <t>Stefan</t>
  </si>
  <si>
    <t>Skwara</t>
  </si>
  <si>
    <t>Matthew</t>
  </si>
  <si>
    <t>Stone</t>
  </si>
  <si>
    <t>Strong</t>
  </si>
  <si>
    <t>Thomas</t>
  </si>
  <si>
    <t>Warnock</t>
  </si>
  <si>
    <t>Rosie</t>
  </si>
  <si>
    <t>Weston</t>
  </si>
  <si>
    <t>Pippa</t>
  </si>
  <si>
    <t>White</t>
  </si>
  <si>
    <t>Rocky</t>
  </si>
  <si>
    <t>Whitmore</t>
  </si>
  <si>
    <t>Williams</t>
  </si>
  <si>
    <t>Anna</t>
  </si>
  <si>
    <t>Wisniewska</t>
  </si>
  <si>
    <t>Holmes</t>
  </si>
  <si>
    <t>Jackson</t>
  </si>
  <si>
    <t>Cherry</t>
  </si>
  <si>
    <t>O'Sullivan</t>
  </si>
  <si>
    <t>Baggott</t>
  </si>
  <si>
    <t>Julie</t>
  </si>
  <si>
    <t>Barclay</t>
  </si>
  <si>
    <t>Bartlett</t>
  </si>
  <si>
    <t>Jackie</t>
  </si>
  <si>
    <t>Bishop</t>
  </si>
  <si>
    <t>Coxhead</t>
  </si>
  <si>
    <t>Lisa</t>
  </si>
  <si>
    <t>Faunch</t>
  </si>
  <si>
    <t>Freddie</t>
  </si>
  <si>
    <t>Golding</t>
  </si>
  <si>
    <t>Hales</t>
  </si>
  <si>
    <t>Rowland</t>
  </si>
  <si>
    <t>Kendall</t>
  </si>
  <si>
    <t>Lally</t>
  </si>
  <si>
    <t>Manhion</t>
  </si>
  <si>
    <t>Owain</t>
  </si>
  <si>
    <t>Clayton</t>
  </si>
  <si>
    <t>Raleigh</t>
  </si>
  <si>
    <t>Barbara</t>
  </si>
  <si>
    <t>Rodriguez</t>
  </si>
  <si>
    <t>Mandy</t>
  </si>
  <si>
    <t>Ruks</t>
  </si>
  <si>
    <t>Ken</t>
  </si>
  <si>
    <t>Saunders</t>
  </si>
  <si>
    <t>Slotwinska</t>
  </si>
  <si>
    <t>Ramona</t>
  </si>
  <si>
    <t>Thevenet</t>
  </si>
  <si>
    <t>Kay</t>
  </si>
  <si>
    <t>Trinder</t>
  </si>
  <si>
    <t>Malcolm</t>
  </si>
  <si>
    <t>Vaughn</t>
  </si>
  <si>
    <t>Atreed</t>
  </si>
  <si>
    <t>Leigh</t>
  </si>
  <si>
    <t>Rosier</t>
  </si>
  <si>
    <t>Beckley</t>
  </si>
  <si>
    <t>Will</t>
  </si>
  <si>
    <t>Archer-Burton</t>
  </si>
  <si>
    <t>Bannon</t>
  </si>
  <si>
    <t>Aimee</t>
  </si>
  <si>
    <t>Billington</t>
  </si>
  <si>
    <t>Renato</t>
  </si>
  <si>
    <t>Catalini</t>
  </si>
  <si>
    <t>Roger</t>
  </si>
  <si>
    <t>Clark</t>
  </si>
  <si>
    <t>Laurence</t>
  </si>
  <si>
    <t>Flavell</t>
  </si>
  <si>
    <t>Katy</t>
  </si>
  <si>
    <t>Gibson</t>
  </si>
  <si>
    <t>Jess</t>
  </si>
  <si>
    <t>Hall</t>
  </si>
  <si>
    <t>Kate</t>
  </si>
  <si>
    <t>Hart</t>
  </si>
  <si>
    <t>Hopes</t>
  </si>
  <si>
    <t>Robert</t>
  </si>
  <si>
    <t>Zoe</t>
  </si>
  <si>
    <t>Carole</t>
  </si>
  <si>
    <t>McLaughlan</t>
  </si>
  <si>
    <t>Munro</t>
  </si>
  <si>
    <t>Christopher</t>
  </si>
  <si>
    <t>Nash</t>
  </si>
  <si>
    <t>Reilly</t>
  </si>
  <si>
    <t>Rider</t>
  </si>
  <si>
    <t>Rossouw</t>
  </si>
  <si>
    <t>Katherine</t>
  </si>
  <si>
    <t>Sela</t>
  </si>
  <si>
    <t>Waddle</t>
  </si>
  <si>
    <t>Weetman</t>
  </si>
  <si>
    <t>Westlake</t>
  </si>
  <si>
    <t>Wiggins</t>
  </si>
  <si>
    <t>Bing</t>
  </si>
  <si>
    <t>Yu</t>
  </si>
  <si>
    <t>Rose</t>
  </si>
  <si>
    <t>Jesse</t>
  </si>
  <si>
    <t>Fran</t>
  </si>
  <si>
    <t>Afonso</t>
  </si>
  <si>
    <t>Bamford</t>
  </si>
  <si>
    <t>Bowden</t>
  </si>
  <si>
    <t>Moray</t>
  </si>
  <si>
    <t>Carey</t>
  </si>
  <si>
    <t>Carnell</t>
  </si>
  <si>
    <t>Chandler</t>
  </si>
  <si>
    <t>Collins</t>
  </si>
  <si>
    <t>Anthony</t>
  </si>
  <si>
    <t>Edmonds</t>
  </si>
  <si>
    <t>Finn</t>
  </si>
  <si>
    <t>Christian</t>
  </si>
  <si>
    <t>Froggatt</t>
  </si>
  <si>
    <t>Mel</t>
  </si>
  <si>
    <t>Fulton-Bell</t>
  </si>
  <si>
    <t>Sonia</t>
  </si>
  <si>
    <t>Galloway</t>
  </si>
  <si>
    <t>Grant</t>
  </si>
  <si>
    <t>Ayden</t>
  </si>
  <si>
    <t>Higgins</t>
  </si>
  <si>
    <t>Bethany</t>
  </si>
  <si>
    <t>Humphrey</t>
  </si>
  <si>
    <t>Charl</t>
  </si>
  <si>
    <t>Jordaan</t>
  </si>
  <si>
    <t>Knight</t>
  </si>
  <si>
    <t>Natalie</t>
  </si>
  <si>
    <t>Laing</t>
  </si>
  <si>
    <t>Gavin</t>
  </si>
  <si>
    <t>Lawrence</t>
  </si>
  <si>
    <t>Annette</t>
  </si>
  <si>
    <t>Jamilla</t>
  </si>
  <si>
    <t>Ncayiyana</t>
  </si>
  <si>
    <t>Neumann</t>
  </si>
  <si>
    <t>Frank</t>
  </si>
  <si>
    <t>O'Regan</t>
  </si>
  <si>
    <t>Gillian</t>
  </si>
  <si>
    <t>Parke</t>
  </si>
  <si>
    <t>Payn</t>
  </si>
  <si>
    <t>Pocock</t>
  </si>
  <si>
    <t>Robertson</t>
  </si>
  <si>
    <t>Sapsard</t>
  </si>
  <si>
    <t>Stanley</t>
  </si>
  <si>
    <t>Juliette</t>
  </si>
  <si>
    <t>Stern</t>
  </si>
  <si>
    <t>Usha</t>
  </si>
  <si>
    <t>Stevens</t>
  </si>
  <si>
    <t>Ginevra</t>
  </si>
  <si>
    <t>Stoneley</t>
  </si>
  <si>
    <t>Stammars</t>
  </si>
  <si>
    <t>Walters</t>
  </si>
  <si>
    <t>Wilson</t>
  </si>
  <si>
    <t>Woodman</t>
  </si>
  <si>
    <t>Pryor</t>
  </si>
  <si>
    <t>Willis</t>
  </si>
  <si>
    <t>Pringle</t>
  </si>
  <si>
    <t>Burkes</t>
  </si>
  <si>
    <t>Fox</t>
  </si>
  <si>
    <t>Airey</t>
  </si>
  <si>
    <t>Rodrigues</t>
  </si>
  <si>
    <t>Debbie</t>
  </si>
  <si>
    <t>Aitken</t>
  </si>
  <si>
    <t>Almond</t>
  </si>
  <si>
    <t>Barnes</t>
  </si>
  <si>
    <t>Keith</t>
  </si>
  <si>
    <t>Batten</t>
  </si>
  <si>
    <t>Blair</t>
  </si>
  <si>
    <t>Lizzy</t>
  </si>
  <si>
    <t>Bray</t>
  </si>
  <si>
    <t>Budd</t>
  </si>
  <si>
    <t>Carroll</t>
  </si>
  <si>
    <t>Casey</t>
  </si>
  <si>
    <t>Jenny</t>
  </si>
  <si>
    <t>Chapman</t>
  </si>
  <si>
    <t>Barrie</t>
  </si>
  <si>
    <t>Dempsey</t>
  </si>
  <si>
    <t>Dennison</t>
  </si>
  <si>
    <t>Haywood</t>
  </si>
  <si>
    <t>Drake</t>
  </si>
  <si>
    <t xml:space="preserve">Bob </t>
  </si>
  <si>
    <t>Dunn</t>
  </si>
  <si>
    <t>Dyos</t>
  </si>
  <si>
    <t>Eaton</t>
  </si>
  <si>
    <t>Robin</t>
  </si>
  <si>
    <t>Felstead</t>
  </si>
  <si>
    <t>Foot</t>
  </si>
  <si>
    <t>Ford</t>
  </si>
  <si>
    <t>Lowri</t>
  </si>
  <si>
    <t>Fothergil</t>
  </si>
  <si>
    <t>Fowler</t>
  </si>
  <si>
    <t>Franck</t>
  </si>
  <si>
    <t>Iain</t>
  </si>
  <si>
    <t>Gilbert</t>
  </si>
  <si>
    <t>Arun</t>
  </si>
  <si>
    <t>Gomes</t>
  </si>
  <si>
    <t>Jan</t>
  </si>
  <si>
    <t>Owen</t>
  </si>
  <si>
    <t>Griffith</t>
  </si>
  <si>
    <t>Tamarind</t>
  </si>
  <si>
    <t>Higham</t>
  </si>
  <si>
    <t>Houghton</t>
  </si>
  <si>
    <t>Kensit</t>
  </si>
  <si>
    <t>Kent</t>
  </si>
  <si>
    <t>Landon</t>
  </si>
  <si>
    <t>Jeff</t>
  </si>
  <si>
    <t>Leach</t>
  </si>
  <si>
    <t>Tammy</t>
  </si>
  <si>
    <t>Debra</t>
  </si>
  <si>
    <t>Melham</t>
  </si>
  <si>
    <t>Jonathan</t>
  </si>
  <si>
    <t>Parker</t>
  </si>
  <si>
    <t>Jed</t>
  </si>
  <si>
    <t>Pause</t>
  </si>
  <si>
    <t>Cheryl</t>
  </si>
  <si>
    <t>Potchensky</t>
  </si>
  <si>
    <t>Querstret</t>
  </si>
  <si>
    <t>Tim</t>
  </si>
  <si>
    <t>Robins</t>
  </si>
  <si>
    <t>Sharp</t>
  </si>
  <si>
    <t>Ms</t>
  </si>
  <si>
    <t>Shillaber</t>
  </si>
  <si>
    <t>Sibley</t>
  </si>
  <si>
    <t>Aga</t>
  </si>
  <si>
    <t>Skupien</t>
  </si>
  <si>
    <t>Stokes</t>
  </si>
  <si>
    <t>Sally</t>
  </si>
  <si>
    <t>Stubbs</t>
  </si>
  <si>
    <t>Tarn</t>
  </si>
  <si>
    <t>Tate</t>
  </si>
  <si>
    <t>Tutt</t>
  </si>
  <si>
    <t>Marcel</t>
  </si>
  <si>
    <t>Van Helten</t>
  </si>
  <si>
    <t>Jill</t>
  </si>
  <si>
    <t>Vincent</t>
  </si>
  <si>
    <t>Wallis</t>
  </si>
  <si>
    <t>Graeme</t>
  </si>
  <si>
    <t>Wellard</t>
  </si>
  <si>
    <t>Leanna</t>
  </si>
  <si>
    <t>Whaley</t>
  </si>
  <si>
    <t>Mo</t>
  </si>
  <si>
    <t>Alicia</t>
  </si>
  <si>
    <t>Wise</t>
  </si>
  <si>
    <t>Wrigley</t>
  </si>
  <si>
    <t>Shell</t>
  </si>
  <si>
    <t>Russell</t>
  </si>
  <si>
    <t>Hammond</t>
  </si>
  <si>
    <t>Mitchell</t>
  </si>
  <si>
    <t>Reuben</t>
  </si>
  <si>
    <t>Hoyte</t>
  </si>
  <si>
    <t>Nmaria</t>
  </si>
  <si>
    <t>Jovani</t>
  </si>
  <si>
    <t>Dufton</t>
  </si>
  <si>
    <t>Butler</t>
  </si>
  <si>
    <t>Rich</t>
  </si>
  <si>
    <t>Nicky</t>
  </si>
  <si>
    <t>Karidis</t>
  </si>
  <si>
    <t>Cotter</t>
  </si>
  <si>
    <t>Shane</t>
  </si>
  <si>
    <t>Naish</t>
  </si>
  <si>
    <t>Calnan</t>
  </si>
  <si>
    <t>Carl</t>
  </si>
  <si>
    <t>Burgin</t>
  </si>
  <si>
    <t>Attreed</t>
  </si>
  <si>
    <t>Clair</t>
  </si>
  <si>
    <t>Morrison</t>
  </si>
  <si>
    <t>Free</t>
  </si>
  <si>
    <t>Bannister</t>
  </si>
  <si>
    <t>Anne</t>
  </si>
  <si>
    <t>Johnson</t>
  </si>
  <si>
    <t>Shona</t>
  </si>
  <si>
    <t>Cunningham</t>
  </si>
  <si>
    <t>Guy</t>
  </si>
  <si>
    <t>Oniedin</t>
  </si>
  <si>
    <t>Pilgrim</t>
  </si>
  <si>
    <t>Jimmy</t>
  </si>
  <si>
    <t>Lagios</t>
  </si>
  <si>
    <t>Lynn</t>
  </si>
  <si>
    <t>Stephens</t>
  </si>
  <si>
    <t>Becca</t>
  </si>
  <si>
    <t>Phillip</t>
  </si>
  <si>
    <t>Apps</t>
  </si>
  <si>
    <t>Ricketts</t>
  </si>
  <si>
    <t>Rima</t>
  </si>
  <si>
    <t>Chai</t>
  </si>
  <si>
    <t>Savannah</t>
  </si>
  <si>
    <t>Grimal</t>
  </si>
  <si>
    <t>Allwood</t>
  </si>
  <si>
    <t>Anstey</t>
  </si>
  <si>
    <t>Askew</t>
  </si>
  <si>
    <t>Tanya</t>
  </si>
  <si>
    <t>Boardman</t>
  </si>
  <si>
    <t>Boosey</t>
  </si>
  <si>
    <t>Burnard</t>
  </si>
  <si>
    <t>Campbell</t>
  </si>
  <si>
    <t>Chappell</t>
  </si>
  <si>
    <t>Madeleine</t>
  </si>
  <si>
    <t>Charbine</t>
  </si>
  <si>
    <t>Jon</t>
  </si>
  <si>
    <t>Erin</t>
  </si>
  <si>
    <t>Doherty</t>
  </si>
  <si>
    <t>Abigail</t>
  </si>
  <si>
    <t>Elder</t>
  </si>
  <si>
    <t>Ellaray</t>
  </si>
  <si>
    <t>Ellingham</t>
  </si>
  <si>
    <t>Elston</t>
  </si>
  <si>
    <t>Everard</t>
  </si>
  <si>
    <t>Evison</t>
  </si>
  <si>
    <t>Fordham</t>
  </si>
  <si>
    <t>Vikky</t>
  </si>
  <si>
    <t>Frier</t>
  </si>
  <si>
    <t>Glew</t>
  </si>
  <si>
    <t>Greaves</t>
  </si>
  <si>
    <t>Greener</t>
  </si>
  <si>
    <t>Hacker</t>
  </si>
  <si>
    <t>Hobbs</t>
  </si>
  <si>
    <t>Hull</t>
  </si>
  <si>
    <t>Jen</t>
  </si>
  <si>
    <t>Hunt</t>
  </si>
  <si>
    <t>Harriet</t>
  </si>
  <si>
    <t>Irving</t>
  </si>
  <si>
    <t>JP</t>
  </si>
  <si>
    <t>Judson</t>
  </si>
  <si>
    <t>Ladd</t>
  </si>
  <si>
    <t>Jesper</t>
  </si>
  <si>
    <t>Lodstrom</t>
  </si>
  <si>
    <t>Lofthouse</t>
  </si>
  <si>
    <t>Lyle</t>
  </si>
  <si>
    <t>Lyon</t>
  </si>
  <si>
    <t>Male</t>
  </si>
  <si>
    <t>Teresa</t>
  </si>
  <si>
    <t>Newby</t>
  </si>
  <si>
    <t>Hywel</t>
  </si>
  <si>
    <t>Peck</t>
  </si>
  <si>
    <t>Len</t>
  </si>
  <si>
    <t>Arianna</t>
  </si>
  <si>
    <t>Pisetti</t>
  </si>
  <si>
    <t>Pullen</t>
  </si>
  <si>
    <t>Rash</t>
  </si>
  <si>
    <t>Rybb</t>
  </si>
  <si>
    <t>Salozot</t>
  </si>
  <si>
    <t>Sampson</t>
  </si>
  <si>
    <t>Katrina</t>
  </si>
  <si>
    <t>Scott</t>
  </si>
  <si>
    <t>Slliott</t>
  </si>
  <si>
    <t>Luke</t>
  </si>
  <si>
    <t>Staddon</t>
  </si>
  <si>
    <t>Philly</t>
  </si>
  <si>
    <t>Martha</t>
  </si>
  <si>
    <t>Stuffins</t>
  </si>
  <si>
    <t>Julian</t>
  </si>
  <si>
    <t>Tasker</t>
  </si>
  <si>
    <t>Marisa</t>
  </si>
  <si>
    <t>Bruni</t>
  </si>
  <si>
    <t>Alix</t>
  </si>
  <si>
    <t>Wilcock</t>
  </si>
  <si>
    <t>McKenna</t>
  </si>
  <si>
    <t>Jayne</t>
  </si>
  <si>
    <t>Spencer</t>
  </si>
  <si>
    <t>Carmichael</t>
  </si>
  <si>
    <t>Beeton</t>
  </si>
  <si>
    <t>Horne</t>
  </si>
  <si>
    <t>Roseanna</t>
  </si>
  <si>
    <t>Gethin</t>
  </si>
  <si>
    <t>Glading</t>
  </si>
  <si>
    <t>Adams</t>
  </si>
  <si>
    <t>Brynjar</t>
  </si>
  <si>
    <t>Agnarsson</t>
  </si>
  <si>
    <t>Alcock</t>
  </si>
  <si>
    <t>Allan</t>
  </si>
  <si>
    <t>Nathan</t>
  </si>
  <si>
    <t>Andrews</t>
  </si>
  <si>
    <t>Bell</t>
  </si>
  <si>
    <t>Biondo</t>
  </si>
  <si>
    <t>Boross</t>
  </si>
  <si>
    <t>Boynton</t>
  </si>
  <si>
    <t>Grantley</t>
  </si>
  <si>
    <t>Bridge</t>
  </si>
  <si>
    <t>Copp</t>
  </si>
  <si>
    <t>Elliot</t>
  </si>
  <si>
    <t>Epstein</t>
  </si>
  <si>
    <t>Adam</t>
  </si>
  <si>
    <t>Fenton</t>
  </si>
  <si>
    <t>Jiva</t>
  </si>
  <si>
    <t>Forder</t>
  </si>
  <si>
    <t>Gallagher</t>
  </si>
  <si>
    <t>Gilmore</t>
  </si>
  <si>
    <t>Gorst</t>
  </si>
  <si>
    <t>Charles</t>
  </si>
  <si>
    <t>Hampden-Smith</t>
  </si>
  <si>
    <t>Anas</t>
  </si>
  <si>
    <t>Hussan</t>
  </si>
  <si>
    <t>Naval</t>
  </si>
  <si>
    <t>Khanna</t>
  </si>
  <si>
    <t>Kris</t>
  </si>
  <si>
    <t>Kringelis</t>
  </si>
  <si>
    <t>Leonard</t>
  </si>
  <si>
    <t>Lines</t>
  </si>
  <si>
    <t>Jasper</t>
  </si>
  <si>
    <t>MacIntosh</t>
  </si>
  <si>
    <t>McCann</t>
  </si>
  <si>
    <t>McCluskey</t>
  </si>
  <si>
    <t>McDermott</t>
  </si>
  <si>
    <t>Phil</t>
  </si>
  <si>
    <t>McElhinney</t>
  </si>
  <si>
    <t>McKay</t>
  </si>
  <si>
    <t>Mellor</t>
  </si>
  <si>
    <t>Metcalf</t>
  </si>
  <si>
    <t>Nayan</t>
  </si>
  <si>
    <t>Mistry</t>
  </si>
  <si>
    <t>Mwansa</t>
  </si>
  <si>
    <t>Bogdan</t>
  </si>
  <si>
    <t>Neacsu</t>
  </si>
  <si>
    <t>Edward</t>
  </si>
  <si>
    <t>Nelson</t>
  </si>
  <si>
    <t>Lynton</t>
  </si>
  <si>
    <t>Nicholson</t>
  </si>
  <si>
    <t>O'Gallagher</t>
  </si>
  <si>
    <t>Olney</t>
  </si>
  <si>
    <t>Pallister</t>
  </si>
  <si>
    <t>Prior</t>
  </si>
  <si>
    <t>Reeves</t>
  </si>
  <si>
    <t>Rudland</t>
  </si>
  <si>
    <t>Sabourin</t>
  </si>
  <si>
    <t>Scammell</t>
  </si>
  <si>
    <t>Sharman</t>
  </si>
  <si>
    <t>Shute</t>
  </si>
  <si>
    <t>Spinks</t>
  </si>
  <si>
    <t>Stacey</t>
  </si>
  <si>
    <t>Surtees</t>
  </si>
  <si>
    <t>Clon</t>
  </si>
  <si>
    <t>Ulrick</t>
  </si>
  <si>
    <t>Norman</t>
  </si>
  <si>
    <t>Urquia</t>
  </si>
  <si>
    <t>Walker</t>
  </si>
  <si>
    <t>Weiss</t>
  </si>
  <si>
    <t>Whiteley</t>
  </si>
  <si>
    <t>Wood</t>
  </si>
  <si>
    <t>Fred</t>
  </si>
  <si>
    <t>Woods</t>
  </si>
  <si>
    <t>Wright</t>
  </si>
  <si>
    <t>Shotton</t>
  </si>
  <si>
    <t>Cohen</t>
  </si>
  <si>
    <t>Hurrell</t>
  </si>
  <si>
    <t>Lauren</t>
  </si>
  <si>
    <t>Bagnall</t>
  </si>
  <si>
    <t>Barnett</t>
  </si>
  <si>
    <t>Kathryn</t>
  </si>
  <si>
    <t>Berry</t>
  </si>
  <si>
    <t>Kerry</t>
  </si>
  <si>
    <t>Burgess</t>
  </si>
  <si>
    <t>Carr</t>
  </si>
  <si>
    <t>Cox</t>
  </si>
  <si>
    <t>Cathy</t>
  </si>
  <si>
    <t>Devine</t>
  </si>
  <si>
    <t>Pauline</t>
  </si>
  <si>
    <t>Farrow</t>
  </si>
  <si>
    <t>Ferrari</t>
  </si>
  <si>
    <t>Grace</t>
  </si>
  <si>
    <t>Fisher</t>
  </si>
  <si>
    <t>Emelia</t>
  </si>
  <si>
    <t>Freegard</t>
  </si>
  <si>
    <t>Gaylor</t>
  </si>
  <si>
    <t>Gower</t>
  </si>
  <si>
    <t>Isabel</t>
  </si>
  <si>
    <t>Gwyther</t>
  </si>
  <si>
    <t>Lesley</t>
  </si>
  <si>
    <t>Haines</t>
  </si>
  <si>
    <t>Tessa</t>
  </si>
  <si>
    <t>Kelly</t>
  </si>
  <si>
    <t>Nataliya</t>
  </si>
  <si>
    <t>Khromey</t>
  </si>
  <si>
    <t>Maria</t>
  </si>
  <si>
    <t>Kirkbride</t>
  </si>
  <si>
    <t>Radikha</t>
  </si>
  <si>
    <t>Lingham</t>
  </si>
  <si>
    <t>Lynne</t>
  </si>
  <si>
    <t>Matilda</t>
  </si>
  <si>
    <t>Lomba</t>
  </si>
  <si>
    <t>Lonnen</t>
  </si>
  <si>
    <t>Bernie</t>
  </si>
  <si>
    <t>Maher-Allan</t>
  </si>
  <si>
    <t>Bronwyn</t>
  </si>
  <si>
    <t>Mayo</t>
  </si>
  <si>
    <t>Lorna</t>
  </si>
  <si>
    <t>McDonald</t>
  </si>
  <si>
    <t>Ophelie</t>
  </si>
  <si>
    <t>Meuriot</t>
  </si>
  <si>
    <t>Muller</t>
  </si>
  <si>
    <t>Stephanie</t>
  </si>
  <si>
    <t>Nimmo</t>
  </si>
  <si>
    <t>Susie</t>
  </si>
  <si>
    <t>O'Connor</t>
  </si>
  <si>
    <t>O'Donovan</t>
  </si>
  <si>
    <t>Miriam</t>
  </si>
  <si>
    <t>Steph</t>
  </si>
  <si>
    <t>Robinson</t>
  </si>
  <si>
    <t>Izzy</t>
  </si>
  <si>
    <t>Rothon</t>
  </si>
  <si>
    <t>Samele</t>
  </si>
  <si>
    <t>Ann</t>
  </si>
  <si>
    <t>Shellard</t>
  </si>
  <si>
    <t>Noelle</t>
  </si>
  <si>
    <t>Simmons</t>
  </si>
  <si>
    <t>Jean</t>
  </si>
  <si>
    <t>Shirley</t>
  </si>
  <si>
    <t>Twist</t>
  </si>
  <si>
    <t>Sapphira</t>
  </si>
  <si>
    <t>Vanassema</t>
  </si>
  <si>
    <t>Terri</t>
  </si>
  <si>
    <t>Vanvuuren</t>
  </si>
  <si>
    <t>Ella</t>
  </si>
  <si>
    <t>Waddingham</t>
  </si>
  <si>
    <t>Whitford</t>
  </si>
  <si>
    <t>Michaela</t>
  </si>
  <si>
    <t>Williams-Black</t>
  </si>
  <si>
    <t>Windle</t>
  </si>
  <si>
    <t>Soo</t>
  </si>
  <si>
    <t>Yau</t>
  </si>
  <si>
    <t>Alyson</t>
  </si>
  <si>
    <t>Young</t>
  </si>
  <si>
    <t>Tizzard</t>
  </si>
  <si>
    <t>McDougall</t>
  </si>
  <si>
    <t>MABAC results – Joggers</t>
  </si>
  <si>
    <t>Distance in miles:</t>
  </si>
  <si>
    <t>Enter details below. In the case where there are varying distances (e.g.Windsor), enter other distance in column H.</t>
  </si>
  <si>
    <t>No</t>
  </si>
  <si>
    <t>Club code</t>
  </si>
  <si>
    <t>Hogg</t>
  </si>
  <si>
    <t>Seaman</t>
  </si>
  <si>
    <t>Fleur</t>
  </si>
  <si>
    <t>MABAC results – Juniors</t>
  </si>
  <si>
    <t>Enter details below. In the case where there are varying distances (e.g.Windsor), enter other distance in column J.</t>
  </si>
  <si>
    <t>Distance (if different)</t>
  </si>
  <si>
    <t xml:space="preserve">Rik </t>
  </si>
  <si>
    <t>Marland</t>
  </si>
  <si>
    <t xml:space="preserve">Andrew </t>
  </si>
  <si>
    <t>Tappin</t>
  </si>
  <si>
    <t>Greenwood</t>
  </si>
  <si>
    <t>Hamish</t>
  </si>
  <si>
    <t>Ashley</t>
  </si>
  <si>
    <t>Procter</t>
  </si>
  <si>
    <t>Lomas-Clarke</t>
  </si>
  <si>
    <t>Giddings</t>
  </si>
  <si>
    <t>Ross</t>
  </si>
  <si>
    <t>Lane</t>
  </si>
  <si>
    <t>Juan</t>
  </si>
  <si>
    <t>Casanova</t>
  </si>
  <si>
    <t>Briak</t>
  </si>
  <si>
    <t>Kerr</t>
  </si>
  <si>
    <t>Woodward</t>
  </si>
  <si>
    <t>Abbey</t>
  </si>
  <si>
    <t>Deegan</t>
  </si>
  <si>
    <t>Wheelan</t>
  </si>
  <si>
    <t>Burch</t>
  </si>
  <si>
    <t>Booker</t>
  </si>
  <si>
    <t>Callaghan</t>
  </si>
  <si>
    <t>Goodwin</t>
  </si>
  <si>
    <t>Ronnie</t>
  </si>
  <si>
    <t>Wedlock</t>
  </si>
  <si>
    <t>Skelton</t>
  </si>
  <si>
    <t>Georgie</t>
  </si>
  <si>
    <t>Louisa</t>
  </si>
  <si>
    <t>Cat</t>
  </si>
  <si>
    <t>Corbie</t>
  </si>
  <si>
    <t>Johnston</t>
  </si>
  <si>
    <t>Bannell</t>
  </si>
  <si>
    <t>Swinerton</t>
  </si>
  <si>
    <t>Taryn</t>
  </si>
  <si>
    <t>Bennett</t>
  </si>
  <si>
    <t>Jake</t>
  </si>
  <si>
    <t>Bold</t>
  </si>
  <si>
    <t>Swanepoel</t>
  </si>
  <si>
    <t>Fenwick</t>
  </si>
  <si>
    <t>Stanton</t>
  </si>
  <si>
    <t>Attwood</t>
  </si>
  <si>
    <t>Alsie</t>
  </si>
  <si>
    <t>Tiffin</t>
  </si>
  <si>
    <t>Atkinson</t>
  </si>
  <si>
    <t>Morton</t>
  </si>
  <si>
    <t>Kimber</t>
  </si>
  <si>
    <t>Truelove</t>
  </si>
  <si>
    <t>S</t>
  </si>
  <si>
    <t>Shiva</t>
  </si>
  <si>
    <t>Barlow</t>
  </si>
  <si>
    <t>Stevenson</t>
  </si>
  <si>
    <t>Tosh</t>
  </si>
  <si>
    <t>Beeby</t>
  </si>
  <si>
    <t>Reynolds</t>
  </si>
  <si>
    <t>Herring</t>
  </si>
  <si>
    <t>Robbie</t>
  </si>
  <si>
    <t>Ventham</t>
  </si>
  <si>
    <t>Olivia</t>
  </si>
  <si>
    <t>Doy</t>
  </si>
  <si>
    <t>Lindsay</t>
  </si>
  <si>
    <t>Gendall</t>
  </si>
  <si>
    <t>Fatia</t>
  </si>
  <si>
    <t>Abali</t>
  </si>
  <si>
    <t>Rippon</t>
  </si>
  <si>
    <t>Femner</t>
  </si>
  <si>
    <t>Evers-Endicott</t>
  </si>
  <si>
    <t>Marstrand</t>
  </si>
  <si>
    <t>Hazel</t>
  </si>
  <si>
    <t>Silber</t>
  </si>
  <si>
    <t>2021-08-03</t>
  </si>
  <si>
    <t xml:space="preserve">Wimbledon </t>
  </si>
  <si>
    <t>Venter</t>
  </si>
  <si>
    <t>Helena</t>
  </si>
  <si>
    <t>Waring</t>
  </si>
  <si>
    <t>Muriel</t>
  </si>
  <si>
    <t>Pat</t>
  </si>
  <si>
    <t>Tayer-Watson</t>
  </si>
  <si>
    <t>Cardoso</t>
  </si>
  <si>
    <t>Naldrett</t>
  </si>
  <si>
    <t>Lomas</t>
  </si>
  <si>
    <t>Worden</t>
  </si>
  <si>
    <t>Doug</t>
  </si>
  <si>
    <t>Carse</t>
  </si>
  <si>
    <t>Mealing</t>
  </si>
  <si>
    <t>Annabelle</t>
  </si>
  <si>
    <t>Amelie</t>
  </si>
  <si>
    <t>Joel</t>
  </si>
  <si>
    <t>Bib</t>
  </si>
  <si>
    <t>Race</t>
  </si>
  <si>
    <t>ClubM/FPos</t>
  </si>
  <si>
    <t>Scorer</t>
  </si>
  <si>
    <t>Pos</t>
  </si>
  <si>
    <t>FirstName</t>
  </si>
  <si>
    <t>Surname</t>
  </si>
  <si>
    <t>M/F</t>
  </si>
  <si>
    <t>M/FPos</t>
  </si>
  <si>
    <t>Time</t>
  </si>
  <si>
    <t>Points</t>
  </si>
  <si>
    <t>Senior League: Points Table</t>
  </si>
  <si>
    <t>B/Fwd</t>
  </si>
  <si>
    <t>New Points</t>
  </si>
  <si>
    <t>New Total</t>
  </si>
  <si>
    <t>JOG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</si>
</sst>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  <charset val="1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73DC9A"/>
        <bgColor rgb="FF99CCFF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 vertical="center"/>
    </xf>
    <xf numFmtId="49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2" fillId="0" borderId="0" xfId="0" applyFont="1"/>
    <xf numFmtId="0" fontId="4" fillId="0" borderId="0" xfId="0" applyFont="1"/>
    <xf numFmtId="0" fontId="5" fillId="0" borderId="6" xfId="1" applyFont="1" applyBorder="1" applyAlignment="1">
      <alignment horizontal="right" wrapText="1"/>
    </xf>
    <xf numFmtId="0" fontId="5" fillId="0" borderId="6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6" xfId="1" applyFont="1" applyBorder="1" applyAlignment="1">
      <alignment vertical="center" wrapText="1"/>
    </xf>
    <xf numFmtId="0" fontId="5" fillId="0" borderId="8" xfId="1" applyFont="1" applyBorder="1" applyAlignment="1">
      <alignment wrapText="1"/>
    </xf>
    <xf numFmtId="0" fontId="6" fillId="0" borderId="6" xfId="0" applyFont="1" applyBorder="1"/>
    <xf numFmtId="0" fontId="0" fillId="0" borderId="6" xfId="0" applyBorder="1"/>
    <xf numFmtId="0" fontId="5" fillId="0" borderId="7" xfId="1" applyFont="1" applyBorder="1" applyAlignment="1">
      <alignment horizontal="right" wrapText="1"/>
    </xf>
    <xf numFmtId="0" fontId="6" fillId="0" borderId="7" xfId="0" applyFont="1" applyBorder="1"/>
    <xf numFmtId="0" fontId="0" fillId="0" borderId="0" xfId="0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6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7" xfId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13" fillId="0" borderId="0" xfId="0" applyFont="1"/>
    <xf numFmtId="49" fontId="11" fillId="0" borderId="0" xfId="0" applyNumberFormat="1" applyFont="1" applyAlignment="1">
      <alignment horizontal="left"/>
    </xf>
    <xf numFmtId="0" fontId="0" fillId="0" borderId="0" xfId="0"/>
    <xf numFmtId="20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0"/>
    <xf numFmtId="0" fontId="10" fillId="0" borderId="0" xfId="0" applyFont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opLeftCell="A16" workbookViewId="0">
      <selection activeCell="C13" sqref="C13"/>
    </sheetView>
  </sheetViews>
  <sheetFormatPr defaultColWidth="11.5703125" defaultRowHeight="15" x14ac:dyDescent="0.25"/>
  <cols>
    <col min="1" max="1" width="22.28515625" customWidth="1"/>
    <col min="2" max="2" width="16.140625" customWidth="1"/>
    <col min="257" max="257" width="22.28515625" customWidth="1"/>
    <col min="258" max="258" width="16.140625" customWidth="1"/>
    <col min="513" max="513" width="22.28515625" customWidth="1"/>
    <col min="514" max="514" width="16.140625" customWidth="1"/>
    <col min="769" max="769" width="22.28515625" customWidth="1"/>
    <col min="770" max="770" width="16.140625" customWidth="1"/>
    <col min="1025" max="1025" width="22.28515625" customWidth="1"/>
    <col min="1026" max="1026" width="16.140625" customWidth="1"/>
    <col min="1281" max="1281" width="22.28515625" customWidth="1"/>
    <col min="1282" max="1282" width="16.140625" customWidth="1"/>
    <col min="1537" max="1537" width="22.28515625" customWidth="1"/>
    <col min="1538" max="1538" width="16.140625" customWidth="1"/>
    <col min="1793" max="1793" width="22.28515625" customWidth="1"/>
    <col min="1794" max="1794" width="16.140625" customWidth="1"/>
    <col min="2049" max="2049" width="22.28515625" customWidth="1"/>
    <col min="2050" max="2050" width="16.140625" customWidth="1"/>
    <col min="2305" max="2305" width="22.28515625" customWidth="1"/>
    <col min="2306" max="2306" width="16.140625" customWidth="1"/>
    <col min="2561" max="2561" width="22.28515625" customWidth="1"/>
    <col min="2562" max="2562" width="16.140625" customWidth="1"/>
    <col min="2817" max="2817" width="22.28515625" customWidth="1"/>
    <col min="2818" max="2818" width="16.140625" customWidth="1"/>
    <col min="3073" max="3073" width="22.28515625" customWidth="1"/>
    <col min="3074" max="3074" width="16.140625" customWidth="1"/>
    <col min="3329" max="3329" width="22.28515625" customWidth="1"/>
    <col min="3330" max="3330" width="16.140625" customWidth="1"/>
    <col min="3585" max="3585" width="22.28515625" customWidth="1"/>
    <col min="3586" max="3586" width="16.140625" customWidth="1"/>
    <col min="3841" max="3841" width="22.28515625" customWidth="1"/>
    <col min="3842" max="3842" width="16.140625" customWidth="1"/>
    <col min="4097" max="4097" width="22.28515625" customWidth="1"/>
    <col min="4098" max="4098" width="16.140625" customWidth="1"/>
    <col min="4353" max="4353" width="22.28515625" customWidth="1"/>
    <col min="4354" max="4354" width="16.140625" customWidth="1"/>
    <col min="4609" max="4609" width="22.28515625" customWidth="1"/>
    <col min="4610" max="4610" width="16.140625" customWidth="1"/>
    <col min="4865" max="4865" width="22.28515625" customWidth="1"/>
    <col min="4866" max="4866" width="16.140625" customWidth="1"/>
    <col min="5121" max="5121" width="22.28515625" customWidth="1"/>
    <col min="5122" max="5122" width="16.140625" customWidth="1"/>
    <col min="5377" max="5377" width="22.28515625" customWidth="1"/>
    <col min="5378" max="5378" width="16.140625" customWidth="1"/>
    <col min="5633" max="5633" width="22.28515625" customWidth="1"/>
    <col min="5634" max="5634" width="16.140625" customWidth="1"/>
    <col min="5889" max="5889" width="22.28515625" customWidth="1"/>
    <col min="5890" max="5890" width="16.140625" customWidth="1"/>
    <col min="6145" max="6145" width="22.28515625" customWidth="1"/>
    <col min="6146" max="6146" width="16.140625" customWidth="1"/>
    <col min="6401" max="6401" width="22.28515625" customWidth="1"/>
    <col min="6402" max="6402" width="16.140625" customWidth="1"/>
    <col min="6657" max="6657" width="22.28515625" customWidth="1"/>
    <col min="6658" max="6658" width="16.140625" customWidth="1"/>
    <col min="6913" max="6913" width="22.28515625" customWidth="1"/>
    <col min="6914" max="6914" width="16.140625" customWidth="1"/>
    <col min="7169" max="7169" width="22.28515625" customWidth="1"/>
    <col min="7170" max="7170" width="16.140625" customWidth="1"/>
    <col min="7425" max="7425" width="22.28515625" customWidth="1"/>
    <col min="7426" max="7426" width="16.140625" customWidth="1"/>
    <col min="7681" max="7681" width="22.28515625" customWidth="1"/>
    <col min="7682" max="7682" width="16.140625" customWidth="1"/>
    <col min="7937" max="7937" width="22.28515625" customWidth="1"/>
    <col min="7938" max="7938" width="16.140625" customWidth="1"/>
    <col min="8193" max="8193" width="22.28515625" customWidth="1"/>
    <col min="8194" max="8194" width="16.140625" customWidth="1"/>
    <col min="8449" max="8449" width="22.28515625" customWidth="1"/>
    <col min="8450" max="8450" width="16.140625" customWidth="1"/>
    <col min="8705" max="8705" width="22.28515625" customWidth="1"/>
    <col min="8706" max="8706" width="16.140625" customWidth="1"/>
    <col min="8961" max="8961" width="22.28515625" customWidth="1"/>
    <col min="8962" max="8962" width="16.140625" customWidth="1"/>
    <col min="9217" max="9217" width="22.28515625" customWidth="1"/>
    <col min="9218" max="9218" width="16.140625" customWidth="1"/>
    <col min="9473" max="9473" width="22.28515625" customWidth="1"/>
    <col min="9474" max="9474" width="16.140625" customWidth="1"/>
    <col min="9729" max="9729" width="22.28515625" customWidth="1"/>
    <col min="9730" max="9730" width="16.140625" customWidth="1"/>
    <col min="9985" max="9985" width="22.28515625" customWidth="1"/>
    <col min="9986" max="9986" width="16.140625" customWidth="1"/>
    <col min="10241" max="10241" width="22.28515625" customWidth="1"/>
    <col min="10242" max="10242" width="16.140625" customWidth="1"/>
    <col min="10497" max="10497" width="22.28515625" customWidth="1"/>
    <col min="10498" max="10498" width="16.140625" customWidth="1"/>
    <col min="10753" max="10753" width="22.28515625" customWidth="1"/>
    <col min="10754" max="10754" width="16.140625" customWidth="1"/>
    <col min="11009" max="11009" width="22.28515625" customWidth="1"/>
    <col min="11010" max="11010" width="16.140625" customWidth="1"/>
    <col min="11265" max="11265" width="22.28515625" customWidth="1"/>
    <col min="11266" max="11266" width="16.140625" customWidth="1"/>
    <col min="11521" max="11521" width="22.28515625" customWidth="1"/>
    <col min="11522" max="11522" width="16.140625" customWidth="1"/>
    <col min="11777" max="11777" width="22.28515625" customWidth="1"/>
    <col min="11778" max="11778" width="16.140625" customWidth="1"/>
    <col min="12033" max="12033" width="22.28515625" customWidth="1"/>
    <col min="12034" max="12034" width="16.140625" customWidth="1"/>
    <col min="12289" max="12289" width="22.28515625" customWidth="1"/>
    <col min="12290" max="12290" width="16.140625" customWidth="1"/>
    <col min="12545" max="12545" width="22.28515625" customWidth="1"/>
    <col min="12546" max="12546" width="16.140625" customWidth="1"/>
    <col min="12801" max="12801" width="22.28515625" customWidth="1"/>
    <col min="12802" max="12802" width="16.140625" customWidth="1"/>
    <col min="13057" max="13057" width="22.28515625" customWidth="1"/>
    <col min="13058" max="13058" width="16.140625" customWidth="1"/>
    <col min="13313" max="13313" width="22.28515625" customWidth="1"/>
    <col min="13314" max="13314" width="16.140625" customWidth="1"/>
    <col min="13569" max="13569" width="22.28515625" customWidth="1"/>
    <col min="13570" max="13570" width="16.140625" customWidth="1"/>
    <col min="13825" max="13825" width="22.28515625" customWidth="1"/>
    <col min="13826" max="13826" width="16.140625" customWidth="1"/>
    <col min="14081" max="14081" width="22.28515625" customWidth="1"/>
    <col min="14082" max="14082" width="16.140625" customWidth="1"/>
    <col min="14337" max="14337" width="22.28515625" customWidth="1"/>
    <col min="14338" max="14338" width="16.140625" customWidth="1"/>
    <col min="14593" max="14593" width="22.28515625" customWidth="1"/>
    <col min="14594" max="14594" width="16.140625" customWidth="1"/>
    <col min="14849" max="14849" width="22.28515625" customWidth="1"/>
    <col min="14850" max="14850" width="16.140625" customWidth="1"/>
    <col min="15105" max="15105" width="22.28515625" customWidth="1"/>
    <col min="15106" max="15106" width="16.140625" customWidth="1"/>
    <col min="15361" max="15361" width="22.28515625" customWidth="1"/>
    <col min="15362" max="15362" width="16.140625" customWidth="1"/>
    <col min="15617" max="15617" width="22.28515625" customWidth="1"/>
    <col min="15618" max="15618" width="16.140625" customWidth="1"/>
    <col min="15873" max="15873" width="22.28515625" customWidth="1"/>
    <col min="15874" max="15874" width="16.140625" customWidth="1"/>
    <col min="16129" max="16129" width="22.28515625" customWidth="1"/>
    <col min="16130" max="16130" width="16.140625" customWidth="1"/>
  </cols>
  <sheetData>
    <row r="1" spans="1:3" ht="15.75" x14ac:dyDescent="0.25">
      <c r="A1" s="50" t="s">
        <v>4</v>
      </c>
      <c r="B1" s="50"/>
    </row>
    <row r="2" spans="1:3" ht="15.75" thickBot="1" x14ac:dyDescent="0.3"/>
    <row r="3" spans="1:3" ht="15.75" thickBot="1" x14ac:dyDescent="0.3">
      <c r="A3" t="s">
        <v>5</v>
      </c>
      <c r="B3" s="4" t="s">
        <v>1037</v>
      </c>
    </row>
    <row r="4" spans="1:3" ht="15.75" thickBot="1" x14ac:dyDescent="0.3"/>
    <row r="5" spans="1:3" ht="15.75" thickBot="1" x14ac:dyDescent="0.3">
      <c r="A5" t="s">
        <v>6</v>
      </c>
      <c r="B5" s="5" t="s">
        <v>1038</v>
      </c>
    </row>
    <row r="6" spans="1:3" ht="15.75" thickBot="1" x14ac:dyDescent="0.3"/>
    <row r="7" spans="1:3" ht="15.75" thickBot="1" x14ac:dyDescent="0.3">
      <c r="A7" t="s">
        <v>7</v>
      </c>
      <c r="B7" s="5">
        <v>1</v>
      </c>
    </row>
    <row r="8" spans="1:3" ht="15.75" thickBot="1" x14ac:dyDescent="0.3"/>
    <row r="9" spans="1:3" ht="15.75" thickBot="1" x14ac:dyDescent="0.3">
      <c r="A9" t="s">
        <v>8</v>
      </c>
      <c r="B9" s="5">
        <v>5</v>
      </c>
    </row>
    <row r="11" spans="1:3" ht="15.75" thickBot="1" x14ac:dyDescent="0.3">
      <c r="A11" t="s">
        <v>9</v>
      </c>
    </row>
    <row r="12" spans="1:3" x14ac:dyDescent="0.25">
      <c r="A12" t="s">
        <v>10</v>
      </c>
      <c r="B12" t="s">
        <v>11</v>
      </c>
      <c r="C12" s="6">
        <v>0</v>
      </c>
    </row>
    <row r="13" spans="1:3" ht="15.75" thickBot="1" x14ac:dyDescent="0.3">
      <c r="B13" t="s">
        <v>12</v>
      </c>
      <c r="C13" s="7">
        <v>0</v>
      </c>
    </row>
    <row r="14" spans="1:3" x14ac:dyDescent="0.25">
      <c r="B14" t="s">
        <v>3</v>
      </c>
      <c r="C14" s="6">
        <v>0</v>
      </c>
    </row>
    <row r="15" spans="1:3" ht="15.75" thickBot="1" x14ac:dyDescent="0.3">
      <c r="B15" t="s">
        <v>13</v>
      </c>
      <c r="C15" s="7">
        <v>0</v>
      </c>
    </row>
    <row r="16" spans="1:3" x14ac:dyDescent="0.25">
      <c r="B16" t="s">
        <v>14</v>
      </c>
      <c r="C16" s="6">
        <v>0</v>
      </c>
    </row>
    <row r="17" spans="1:3" ht="15.75" thickBot="1" x14ac:dyDescent="0.3">
      <c r="B17" t="s">
        <v>15</v>
      </c>
      <c r="C17" s="7">
        <v>0</v>
      </c>
    </row>
    <row r="18" spans="1:3" x14ac:dyDescent="0.25">
      <c r="B18" t="s">
        <v>16</v>
      </c>
      <c r="C18" s="6">
        <v>0</v>
      </c>
    </row>
    <row r="19" spans="1:3" ht="15.75" thickBot="1" x14ac:dyDescent="0.3">
      <c r="B19" t="s">
        <v>17</v>
      </c>
      <c r="C19" s="7">
        <v>0</v>
      </c>
    </row>
    <row r="20" spans="1:3" ht="15.75" thickBot="1" x14ac:dyDescent="0.3">
      <c r="B20" t="s">
        <v>18</v>
      </c>
      <c r="C20" s="6">
        <v>0</v>
      </c>
    </row>
    <row r="21" spans="1:3" ht="15.75" thickBot="1" x14ac:dyDescent="0.3">
      <c r="B21" t="s">
        <v>19</v>
      </c>
      <c r="C21" s="8">
        <v>0</v>
      </c>
    </row>
    <row r="22" spans="1:3" ht="15.75" thickBot="1" x14ac:dyDescent="0.3"/>
    <row r="23" spans="1:3" x14ac:dyDescent="0.25">
      <c r="A23" t="s">
        <v>20</v>
      </c>
      <c r="B23" t="s">
        <v>11</v>
      </c>
      <c r="C23" s="6">
        <v>0</v>
      </c>
    </row>
    <row r="24" spans="1:3" x14ac:dyDescent="0.25">
      <c r="B24" t="s">
        <v>12</v>
      </c>
      <c r="C24" s="9">
        <v>0</v>
      </c>
    </row>
    <row r="25" spans="1:3" x14ac:dyDescent="0.25">
      <c r="B25" t="s">
        <v>3</v>
      </c>
      <c r="C25" s="9">
        <v>0</v>
      </c>
    </row>
    <row r="26" spans="1:3" x14ac:dyDescent="0.25">
      <c r="B26" t="s">
        <v>13</v>
      </c>
      <c r="C26" s="9">
        <v>0</v>
      </c>
    </row>
    <row r="27" spans="1:3" x14ac:dyDescent="0.25">
      <c r="B27" t="s">
        <v>14</v>
      </c>
      <c r="C27" s="9">
        <v>0</v>
      </c>
    </row>
    <row r="28" spans="1:3" x14ac:dyDescent="0.25">
      <c r="B28" t="s">
        <v>15</v>
      </c>
      <c r="C28" s="9">
        <v>0</v>
      </c>
    </row>
    <row r="29" spans="1:3" x14ac:dyDescent="0.25">
      <c r="B29" t="s">
        <v>16</v>
      </c>
      <c r="C29" s="9">
        <v>0</v>
      </c>
    </row>
    <row r="30" spans="1:3" x14ac:dyDescent="0.25">
      <c r="B30" t="s">
        <v>17</v>
      </c>
      <c r="C30" s="9">
        <v>0</v>
      </c>
    </row>
    <row r="31" spans="1:3" ht="15.75" thickBot="1" x14ac:dyDescent="0.3">
      <c r="B31" t="s">
        <v>18</v>
      </c>
      <c r="C31" s="10">
        <v>0</v>
      </c>
    </row>
    <row r="32" spans="1:3" x14ac:dyDescent="0.25">
      <c r="B32" t="s">
        <v>19</v>
      </c>
      <c r="C32" s="9">
        <v>0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"/>
  <sheetViews>
    <sheetView workbookViewId="0">
      <selection activeCell="E2" sqref="E2:E3"/>
    </sheetView>
  </sheetViews>
  <sheetFormatPr defaultColWidth="8.85546875" defaultRowHeight="15" x14ac:dyDescent="0.25"/>
  <cols>
    <col min="1" max="1" width="8.85546875" style="3"/>
    <col min="2" max="2" width="15.85546875" customWidth="1"/>
    <col min="3" max="3" width="10.5703125" customWidth="1"/>
    <col min="4" max="7" width="8.85546875" style="3"/>
    <col min="8" max="8" width="11.7109375" style="3" customWidth="1"/>
    <col min="258" max="258" width="15.85546875" customWidth="1"/>
    <col min="259" max="259" width="10.5703125" customWidth="1"/>
    <col min="264" max="264" width="11.7109375" customWidth="1"/>
    <col min="514" max="514" width="15.85546875" customWidth="1"/>
    <col min="515" max="515" width="10.5703125" customWidth="1"/>
    <col min="520" max="520" width="11.7109375" customWidth="1"/>
    <col min="770" max="770" width="15.85546875" customWidth="1"/>
    <col min="771" max="771" width="10.5703125" customWidth="1"/>
    <col min="776" max="776" width="11.7109375" customWidth="1"/>
    <col min="1026" max="1026" width="15.85546875" customWidth="1"/>
    <col min="1027" max="1027" width="10.5703125" customWidth="1"/>
    <col min="1032" max="1032" width="11.7109375" customWidth="1"/>
    <col min="1282" max="1282" width="15.85546875" customWidth="1"/>
    <col min="1283" max="1283" width="10.5703125" customWidth="1"/>
    <col min="1288" max="1288" width="11.7109375" customWidth="1"/>
    <col min="1538" max="1538" width="15.85546875" customWidth="1"/>
    <col min="1539" max="1539" width="10.5703125" customWidth="1"/>
    <col min="1544" max="1544" width="11.7109375" customWidth="1"/>
    <col min="1794" max="1794" width="15.85546875" customWidth="1"/>
    <col min="1795" max="1795" width="10.5703125" customWidth="1"/>
    <col min="1800" max="1800" width="11.7109375" customWidth="1"/>
    <col min="2050" max="2050" width="15.85546875" customWidth="1"/>
    <col min="2051" max="2051" width="10.5703125" customWidth="1"/>
    <col min="2056" max="2056" width="11.7109375" customWidth="1"/>
    <col min="2306" max="2306" width="15.85546875" customWidth="1"/>
    <col min="2307" max="2307" width="10.5703125" customWidth="1"/>
    <col min="2312" max="2312" width="11.7109375" customWidth="1"/>
    <col min="2562" max="2562" width="15.85546875" customWidth="1"/>
    <col min="2563" max="2563" width="10.5703125" customWidth="1"/>
    <col min="2568" max="2568" width="11.7109375" customWidth="1"/>
    <col min="2818" max="2818" width="15.85546875" customWidth="1"/>
    <col min="2819" max="2819" width="10.5703125" customWidth="1"/>
    <col min="2824" max="2824" width="11.7109375" customWidth="1"/>
    <col min="3074" max="3074" width="15.85546875" customWidth="1"/>
    <col min="3075" max="3075" width="10.5703125" customWidth="1"/>
    <col min="3080" max="3080" width="11.7109375" customWidth="1"/>
    <col min="3330" max="3330" width="15.85546875" customWidth="1"/>
    <col min="3331" max="3331" width="10.5703125" customWidth="1"/>
    <col min="3336" max="3336" width="11.7109375" customWidth="1"/>
    <col min="3586" max="3586" width="15.85546875" customWidth="1"/>
    <col min="3587" max="3587" width="10.5703125" customWidth="1"/>
    <col min="3592" max="3592" width="11.7109375" customWidth="1"/>
    <col min="3842" max="3842" width="15.85546875" customWidth="1"/>
    <col min="3843" max="3843" width="10.5703125" customWidth="1"/>
    <col min="3848" max="3848" width="11.7109375" customWidth="1"/>
    <col min="4098" max="4098" width="15.85546875" customWidth="1"/>
    <col min="4099" max="4099" width="10.5703125" customWidth="1"/>
    <col min="4104" max="4104" width="11.7109375" customWidth="1"/>
    <col min="4354" max="4354" width="15.85546875" customWidth="1"/>
    <col min="4355" max="4355" width="10.5703125" customWidth="1"/>
    <col min="4360" max="4360" width="11.7109375" customWidth="1"/>
    <col min="4610" max="4610" width="15.85546875" customWidth="1"/>
    <col min="4611" max="4611" width="10.5703125" customWidth="1"/>
    <col min="4616" max="4616" width="11.7109375" customWidth="1"/>
    <col min="4866" max="4866" width="15.85546875" customWidth="1"/>
    <col min="4867" max="4867" width="10.5703125" customWidth="1"/>
    <col min="4872" max="4872" width="11.7109375" customWidth="1"/>
    <col min="5122" max="5122" width="15.85546875" customWidth="1"/>
    <col min="5123" max="5123" width="10.5703125" customWidth="1"/>
    <col min="5128" max="5128" width="11.7109375" customWidth="1"/>
    <col min="5378" max="5378" width="15.85546875" customWidth="1"/>
    <col min="5379" max="5379" width="10.5703125" customWidth="1"/>
    <col min="5384" max="5384" width="11.7109375" customWidth="1"/>
    <col min="5634" max="5634" width="15.85546875" customWidth="1"/>
    <col min="5635" max="5635" width="10.5703125" customWidth="1"/>
    <col min="5640" max="5640" width="11.7109375" customWidth="1"/>
    <col min="5890" max="5890" width="15.85546875" customWidth="1"/>
    <col min="5891" max="5891" width="10.5703125" customWidth="1"/>
    <col min="5896" max="5896" width="11.7109375" customWidth="1"/>
    <col min="6146" max="6146" width="15.85546875" customWidth="1"/>
    <col min="6147" max="6147" width="10.5703125" customWidth="1"/>
    <col min="6152" max="6152" width="11.7109375" customWidth="1"/>
    <col min="6402" max="6402" width="15.85546875" customWidth="1"/>
    <col min="6403" max="6403" width="10.5703125" customWidth="1"/>
    <col min="6408" max="6408" width="11.7109375" customWidth="1"/>
    <col min="6658" max="6658" width="15.85546875" customWidth="1"/>
    <col min="6659" max="6659" width="10.5703125" customWidth="1"/>
    <col min="6664" max="6664" width="11.7109375" customWidth="1"/>
    <col min="6914" max="6914" width="15.85546875" customWidth="1"/>
    <col min="6915" max="6915" width="10.5703125" customWidth="1"/>
    <col min="6920" max="6920" width="11.7109375" customWidth="1"/>
    <col min="7170" max="7170" width="15.85546875" customWidth="1"/>
    <col min="7171" max="7171" width="10.5703125" customWidth="1"/>
    <col min="7176" max="7176" width="11.7109375" customWidth="1"/>
    <col min="7426" max="7426" width="15.85546875" customWidth="1"/>
    <col min="7427" max="7427" width="10.5703125" customWidth="1"/>
    <col min="7432" max="7432" width="11.7109375" customWidth="1"/>
    <col min="7682" max="7682" width="15.85546875" customWidth="1"/>
    <col min="7683" max="7683" width="10.5703125" customWidth="1"/>
    <col min="7688" max="7688" width="11.7109375" customWidth="1"/>
    <col min="7938" max="7938" width="15.85546875" customWidth="1"/>
    <col min="7939" max="7939" width="10.5703125" customWidth="1"/>
    <col min="7944" max="7944" width="11.7109375" customWidth="1"/>
    <col min="8194" max="8194" width="15.85546875" customWidth="1"/>
    <col min="8195" max="8195" width="10.5703125" customWidth="1"/>
    <col min="8200" max="8200" width="11.7109375" customWidth="1"/>
    <col min="8450" max="8450" width="15.85546875" customWidth="1"/>
    <col min="8451" max="8451" width="10.5703125" customWidth="1"/>
    <col min="8456" max="8456" width="11.7109375" customWidth="1"/>
    <col min="8706" max="8706" width="15.85546875" customWidth="1"/>
    <col min="8707" max="8707" width="10.5703125" customWidth="1"/>
    <col min="8712" max="8712" width="11.7109375" customWidth="1"/>
    <col min="8962" max="8962" width="15.85546875" customWidth="1"/>
    <col min="8963" max="8963" width="10.5703125" customWidth="1"/>
    <col min="8968" max="8968" width="11.7109375" customWidth="1"/>
    <col min="9218" max="9218" width="15.85546875" customWidth="1"/>
    <col min="9219" max="9219" width="10.5703125" customWidth="1"/>
    <col min="9224" max="9224" width="11.7109375" customWidth="1"/>
    <col min="9474" max="9474" width="15.85546875" customWidth="1"/>
    <col min="9475" max="9475" width="10.5703125" customWidth="1"/>
    <col min="9480" max="9480" width="11.7109375" customWidth="1"/>
    <col min="9730" max="9730" width="15.85546875" customWidth="1"/>
    <col min="9731" max="9731" width="10.5703125" customWidth="1"/>
    <col min="9736" max="9736" width="11.7109375" customWidth="1"/>
    <col min="9986" max="9986" width="15.85546875" customWidth="1"/>
    <col min="9987" max="9987" width="10.5703125" customWidth="1"/>
    <col min="9992" max="9992" width="11.7109375" customWidth="1"/>
    <col min="10242" max="10242" width="15.85546875" customWidth="1"/>
    <col min="10243" max="10243" width="10.5703125" customWidth="1"/>
    <col min="10248" max="10248" width="11.7109375" customWidth="1"/>
    <col min="10498" max="10498" width="15.85546875" customWidth="1"/>
    <col min="10499" max="10499" width="10.5703125" customWidth="1"/>
    <col min="10504" max="10504" width="11.7109375" customWidth="1"/>
    <col min="10754" max="10754" width="15.85546875" customWidth="1"/>
    <col min="10755" max="10755" width="10.5703125" customWidth="1"/>
    <col min="10760" max="10760" width="11.7109375" customWidth="1"/>
    <col min="11010" max="11010" width="15.85546875" customWidth="1"/>
    <col min="11011" max="11011" width="10.5703125" customWidth="1"/>
    <col min="11016" max="11016" width="11.7109375" customWidth="1"/>
    <col min="11266" max="11266" width="15.85546875" customWidth="1"/>
    <col min="11267" max="11267" width="10.5703125" customWidth="1"/>
    <col min="11272" max="11272" width="11.7109375" customWidth="1"/>
    <col min="11522" max="11522" width="15.85546875" customWidth="1"/>
    <col min="11523" max="11523" width="10.5703125" customWidth="1"/>
    <col min="11528" max="11528" width="11.7109375" customWidth="1"/>
    <col min="11778" max="11778" width="15.85546875" customWidth="1"/>
    <col min="11779" max="11779" width="10.5703125" customWidth="1"/>
    <col min="11784" max="11784" width="11.7109375" customWidth="1"/>
    <col min="12034" max="12034" width="15.85546875" customWidth="1"/>
    <col min="12035" max="12035" width="10.5703125" customWidth="1"/>
    <col min="12040" max="12040" width="11.7109375" customWidth="1"/>
    <col min="12290" max="12290" width="15.85546875" customWidth="1"/>
    <col min="12291" max="12291" width="10.5703125" customWidth="1"/>
    <col min="12296" max="12296" width="11.7109375" customWidth="1"/>
    <col min="12546" max="12546" width="15.85546875" customWidth="1"/>
    <col min="12547" max="12547" width="10.5703125" customWidth="1"/>
    <col min="12552" max="12552" width="11.7109375" customWidth="1"/>
    <col min="12802" max="12802" width="15.85546875" customWidth="1"/>
    <col min="12803" max="12803" width="10.5703125" customWidth="1"/>
    <col min="12808" max="12808" width="11.7109375" customWidth="1"/>
    <col min="13058" max="13058" width="15.85546875" customWidth="1"/>
    <col min="13059" max="13059" width="10.5703125" customWidth="1"/>
    <col min="13064" max="13064" width="11.7109375" customWidth="1"/>
    <col min="13314" max="13314" width="15.85546875" customWidth="1"/>
    <col min="13315" max="13315" width="10.5703125" customWidth="1"/>
    <col min="13320" max="13320" width="11.7109375" customWidth="1"/>
    <col min="13570" max="13570" width="15.85546875" customWidth="1"/>
    <col min="13571" max="13571" width="10.5703125" customWidth="1"/>
    <col min="13576" max="13576" width="11.7109375" customWidth="1"/>
    <col min="13826" max="13826" width="15.85546875" customWidth="1"/>
    <col min="13827" max="13827" width="10.5703125" customWidth="1"/>
    <col min="13832" max="13832" width="11.7109375" customWidth="1"/>
    <col min="14082" max="14082" width="15.85546875" customWidth="1"/>
    <col min="14083" max="14083" width="10.5703125" customWidth="1"/>
    <col min="14088" max="14088" width="11.7109375" customWidth="1"/>
    <col min="14338" max="14338" width="15.85546875" customWidth="1"/>
    <col min="14339" max="14339" width="10.5703125" customWidth="1"/>
    <col min="14344" max="14344" width="11.7109375" customWidth="1"/>
    <col min="14594" max="14594" width="15.85546875" customWidth="1"/>
    <col min="14595" max="14595" width="10.5703125" customWidth="1"/>
    <col min="14600" max="14600" width="11.7109375" customWidth="1"/>
    <col min="14850" max="14850" width="15.85546875" customWidth="1"/>
    <col min="14851" max="14851" width="10.5703125" customWidth="1"/>
    <col min="14856" max="14856" width="11.7109375" customWidth="1"/>
    <col min="15106" max="15106" width="15.85546875" customWidth="1"/>
    <col min="15107" max="15107" width="10.5703125" customWidth="1"/>
    <col min="15112" max="15112" width="11.7109375" customWidth="1"/>
    <col min="15362" max="15362" width="15.85546875" customWidth="1"/>
    <col min="15363" max="15363" width="10.5703125" customWidth="1"/>
    <col min="15368" max="15368" width="11.7109375" customWidth="1"/>
    <col min="15618" max="15618" width="15.85546875" customWidth="1"/>
    <col min="15619" max="15619" width="10.5703125" customWidth="1"/>
    <col min="15624" max="15624" width="11.7109375" customWidth="1"/>
    <col min="15874" max="15874" width="15.85546875" customWidth="1"/>
    <col min="15875" max="15875" width="10.5703125" customWidth="1"/>
    <col min="15880" max="15880" width="11.7109375" customWidth="1"/>
    <col min="16130" max="16130" width="15.85546875" customWidth="1"/>
    <col min="16131" max="16131" width="10.5703125" customWidth="1"/>
    <col min="16136" max="16136" width="11.7109375" customWidth="1"/>
  </cols>
  <sheetData>
    <row r="1" spans="1:13" x14ac:dyDescent="0.25">
      <c r="A1" s="1"/>
      <c r="B1" s="2"/>
      <c r="C1" s="2"/>
      <c r="D1" s="1"/>
      <c r="E1" s="1"/>
      <c r="F1" s="1"/>
      <c r="G1" s="1"/>
      <c r="H1" s="1"/>
    </row>
    <row r="2" spans="1:13" x14ac:dyDescent="0.25">
      <c r="A2" s="48"/>
      <c r="B2" s="3"/>
      <c r="C2" s="3"/>
      <c r="E2" s="32"/>
      <c r="F2" s="33"/>
      <c r="G2" s="48"/>
      <c r="H2" s="48"/>
      <c r="I2" s="3"/>
      <c r="J2" s="3"/>
      <c r="K2" s="48"/>
      <c r="L2" s="3"/>
      <c r="M2" s="3"/>
    </row>
    <row r="3" spans="1:13" x14ac:dyDescent="0.25">
      <c r="A3" s="48"/>
      <c r="B3" s="3"/>
      <c r="C3" s="3"/>
      <c r="E3" s="32"/>
      <c r="F3" s="33"/>
      <c r="G3" s="48"/>
      <c r="H3" s="48"/>
      <c r="I3" s="3"/>
      <c r="J3" s="3"/>
      <c r="K3" s="48"/>
      <c r="L3" s="3"/>
      <c r="M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9"/>
  <sheetViews>
    <sheetView topLeftCell="A269" workbookViewId="0">
      <selection activeCell="H8" sqref="H8"/>
    </sheetView>
  </sheetViews>
  <sheetFormatPr defaultRowHeight="15" x14ac:dyDescent="0.25"/>
  <cols>
    <col min="3" max="3" width="12.28515625" customWidth="1"/>
    <col min="4" max="4" width="16" customWidth="1"/>
    <col min="259" max="259" width="12.28515625" customWidth="1"/>
    <col min="260" max="260" width="16" customWidth="1"/>
    <col min="515" max="515" width="12.28515625" customWidth="1"/>
    <col min="516" max="516" width="16" customWidth="1"/>
    <col min="771" max="771" width="12.28515625" customWidth="1"/>
    <col min="772" max="772" width="16" customWidth="1"/>
    <col min="1027" max="1027" width="12.28515625" customWidth="1"/>
    <col min="1028" max="1028" width="16" customWidth="1"/>
    <col min="1283" max="1283" width="12.28515625" customWidth="1"/>
    <col min="1284" max="1284" width="16" customWidth="1"/>
    <col min="1539" max="1539" width="12.28515625" customWidth="1"/>
    <col min="1540" max="1540" width="16" customWidth="1"/>
    <col min="1795" max="1795" width="12.28515625" customWidth="1"/>
    <col min="1796" max="1796" width="16" customWidth="1"/>
    <col min="2051" max="2051" width="12.28515625" customWidth="1"/>
    <col min="2052" max="2052" width="16" customWidth="1"/>
    <col min="2307" max="2307" width="12.28515625" customWidth="1"/>
    <col min="2308" max="2308" width="16" customWidth="1"/>
    <col min="2563" max="2563" width="12.28515625" customWidth="1"/>
    <col min="2564" max="2564" width="16" customWidth="1"/>
    <col min="2819" max="2819" width="12.28515625" customWidth="1"/>
    <col min="2820" max="2820" width="16" customWidth="1"/>
    <col min="3075" max="3075" width="12.28515625" customWidth="1"/>
    <col min="3076" max="3076" width="16" customWidth="1"/>
    <col min="3331" max="3331" width="12.28515625" customWidth="1"/>
    <col min="3332" max="3332" width="16" customWidth="1"/>
    <col min="3587" max="3587" width="12.28515625" customWidth="1"/>
    <col min="3588" max="3588" width="16" customWidth="1"/>
    <col min="3843" max="3843" width="12.28515625" customWidth="1"/>
    <col min="3844" max="3844" width="16" customWidth="1"/>
    <col min="4099" max="4099" width="12.28515625" customWidth="1"/>
    <col min="4100" max="4100" width="16" customWidth="1"/>
    <col min="4355" max="4355" width="12.28515625" customWidth="1"/>
    <col min="4356" max="4356" width="16" customWidth="1"/>
    <col min="4611" max="4611" width="12.28515625" customWidth="1"/>
    <col min="4612" max="4612" width="16" customWidth="1"/>
    <col min="4867" max="4867" width="12.28515625" customWidth="1"/>
    <col min="4868" max="4868" width="16" customWidth="1"/>
    <col min="5123" max="5123" width="12.28515625" customWidth="1"/>
    <col min="5124" max="5124" width="16" customWidth="1"/>
    <col min="5379" max="5379" width="12.28515625" customWidth="1"/>
    <col min="5380" max="5380" width="16" customWidth="1"/>
    <col min="5635" max="5635" width="12.28515625" customWidth="1"/>
    <col min="5636" max="5636" width="16" customWidth="1"/>
    <col min="5891" max="5891" width="12.28515625" customWidth="1"/>
    <col min="5892" max="5892" width="16" customWidth="1"/>
    <col min="6147" max="6147" width="12.28515625" customWidth="1"/>
    <col min="6148" max="6148" width="16" customWidth="1"/>
    <col min="6403" max="6403" width="12.28515625" customWidth="1"/>
    <col min="6404" max="6404" width="16" customWidth="1"/>
    <col min="6659" max="6659" width="12.28515625" customWidth="1"/>
    <col min="6660" max="6660" width="16" customWidth="1"/>
    <col min="6915" max="6915" width="12.28515625" customWidth="1"/>
    <col min="6916" max="6916" width="16" customWidth="1"/>
    <col min="7171" max="7171" width="12.28515625" customWidth="1"/>
    <col min="7172" max="7172" width="16" customWidth="1"/>
    <col min="7427" max="7427" width="12.28515625" customWidth="1"/>
    <col min="7428" max="7428" width="16" customWidth="1"/>
    <col min="7683" max="7683" width="12.28515625" customWidth="1"/>
    <col min="7684" max="7684" width="16" customWidth="1"/>
    <col min="7939" max="7939" width="12.28515625" customWidth="1"/>
    <col min="7940" max="7940" width="16" customWidth="1"/>
    <col min="8195" max="8195" width="12.28515625" customWidth="1"/>
    <col min="8196" max="8196" width="16" customWidth="1"/>
    <col min="8451" max="8451" width="12.28515625" customWidth="1"/>
    <col min="8452" max="8452" width="16" customWidth="1"/>
    <col min="8707" max="8707" width="12.28515625" customWidth="1"/>
    <col min="8708" max="8708" width="16" customWidth="1"/>
    <col min="8963" max="8963" width="12.28515625" customWidth="1"/>
    <col min="8964" max="8964" width="16" customWidth="1"/>
    <col min="9219" max="9219" width="12.28515625" customWidth="1"/>
    <col min="9220" max="9220" width="16" customWidth="1"/>
    <col min="9475" max="9475" width="12.28515625" customWidth="1"/>
    <col min="9476" max="9476" width="16" customWidth="1"/>
    <col min="9731" max="9731" width="12.28515625" customWidth="1"/>
    <col min="9732" max="9732" width="16" customWidth="1"/>
    <col min="9987" max="9987" width="12.28515625" customWidth="1"/>
    <col min="9988" max="9988" width="16" customWidth="1"/>
    <col min="10243" max="10243" width="12.28515625" customWidth="1"/>
    <col min="10244" max="10244" width="16" customWidth="1"/>
    <col min="10499" max="10499" width="12.28515625" customWidth="1"/>
    <col min="10500" max="10500" width="16" customWidth="1"/>
    <col min="10755" max="10755" width="12.28515625" customWidth="1"/>
    <col min="10756" max="10756" width="16" customWidth="1"/>
    <col min="11011" max="11011" width="12.28515625" customWidth="1"/>
    <col min="11012" max="11012" width="16" customWidth="1"/>
    <col min="11267" max="11267" width="12.28515625" customWidth="1"/>
    <col min="11268" max="11268" width="16" customWidth="1"/>
    <col min="11523" max="11523" width="12.28515625" customWidth="1"/>
    <col min="11524" max="11524" width="16" customWidth="1"/>
    <col min="11779" max="11779" width="12.28515625" customWidth="1"/>
    <col min="11780" max="11780" width="16" customWidth="1"/>
    <col min="12035" max="12035" width="12.28515625" customWidth="1"/>
    <col min="12036" max="12036" width="16" customWidth="1"/>
    <col min="12291" max="12291" width="12.28515625" customWidth="1"/>
    <col min="12292" max="12292" width="16" customWidth="1"/>
    <col min="12547" max="12547" width="12.28515625" customWidth="1"/>
    <col min="12548" max="12548" width="16" customWidth="1"/>
    <col min="12803" max="12803" width="12.28515625" customWidth="1"/>
    <col min="12804" max="12804" width="16" customWidth="1"/>
    <col min="13059" max="13059" width="12.28515625" customWidth="1"/>
    <col min="13060" max="13060" width="16" customWidth="1"/>
    <col min="13315" max="13315" width="12.28515625" customWidth="1"/>
    <col min="13316" max="13316" width="16" customWidth="1"/>
    <col min="13571" max="13571" width="12.28515625" customWidth="1"/>
    <col min="13572" max="13572" width="16" customWidth="1"/>
    <col min="13827" max="13827" width="12.28515625" customWidth="1"/>
    <col min="13828" max="13828" width="16" customWidth="1"/>
    <col min="14083" max="14083" width="12.28515625" customWidth="1"/>
    <col min="14084" max="14084" width="16" customWidth="1"/>
    <col min="14339" max="14339" width="12.28515625" customWidth="1"/>
    <col min="14340" max="14340" width="16" customWidth="1"/>
    <col min="14595" max="14595" width="12.28515625" customWidth="1"/>
    <col min="14596" max="14596" width="16" customWidth="1"/>
    <col min="14851" max="14851" width="12.28515625" customWidth="1"/>
    <col min="14852" max="14852" width="16" customWidth="1"/>
    <col min="15107" max="15107" width="12.28515625" customWidth="1"/>
    <col min="15108" max="15108" width="16" customWidth="1"/>
    <col min="15363" max="15363" width="12.28515625" customWidth="1"/>
    <col min="15364" max="15364" width="16" customWidth="1"/>
    <col min="15619" max="15619" width="12.28515625" customWidth="1"/>
    <col min="15620" max="15620" width="16" customWidth="1"/>
    <col min="15875" max="15875" width="12.28515625" customWidth="1"/>
    <col min="15876" max="15876" width="16" customWidth="1"/>
    <col min="16131" max="16131" width="12.28515625" customWidth="1"/>
    <col min="16132" max="16132" width="16" customWidth="1"/>
  </cols>
  <sheetData>
    <row r="1" spans="1:5" x14ac:dyDescent="0.25">
      <c r="A1" s="12" t="s">
        <v>21</v>
      </c>
      <c r="B1" s="12" t="s">
        <v>0</v>
      </c>
      <c r="C1" s="12" t="s">
        <v>22</v>
      </c>
      <c r="D1" s="12" t="s">
        <v>23</v>
      </c>
      <c r="E1" s="12" t="s">
        <v>24</v>
      </c>
    </row>
    <row r="2" spans="1:5" x14ac:dyDescent="0.25">
      <c r="A2" s="13">
        <v>201</v>
      </c>
      <c r="B2" t="s">
        <v>14</v>
      </c>
      <c r="C2" s="14" t="s">
        <v>25</v>
      </c>
      <c r="D2" s="14" t="s">
        <v>26</v>
      </c>
      <c r="E2" s="14" t="s">
        <v>2</v>
      </c>
    </row>
    <row r="3" spans="1:5" x14ac:dyDescent="0.25">
      <c r="A3" s="13">
        <v>202</v>
      </c>
      <c r="B3" t="s">
        <v>14</v>
      </c>
      <c r="C3" s="14" t="s">
        <v>27</v>
      </c>
      <c r="D3" s="14" t="s">
        <v>28</v>
      </c>
      <c r="E3" s="14" t="s">
        <v>29</v>
      </c>
    </row>
    <row r="4" spans="1:5" x14ac:dyDescent="0.25">
      <c r="A4" s="13">
        <v>203</v>
      </c>
      <c r="B4" t="s">
        <v>14</v>
      </c>
      <c r="C4" s="14" t="s">
        <v>30</v>
      </c>
      <c r="D4" s="14" t="s">
        <v>31</v>
      </c>
      <c r="E4" s="14" t="s">
        <v>29</v>
      </c>
    </row>
    <row r="5" spans="1:5" x14ac:dyDescent="0.25">
      <c r="A5" s="13">
        <v>204</v>
      </c>
      <c r="B5" t="s">
        <v>14</v>
      </c>
      <c r="C5" s="14" t="s">
        <v>32</v>
      </c>
      <c r="D5" s="14" t="s">
        <v>33</v>
      </c>
      <c r="E5" s="14" t="s">
        <v>29</v>
      </c>
    </row>
    <row r="6" spans="1:5" x14ac:dyDescent="0.25">
      <c r="A6" s="13">
        <v>205</v>
      </c>
      <c r="B6" t="s">
        <v>14</v>
      </c>
      <c r="C6" s="14" t="s">
        <v>34</v>
      </c>
      <c r="D6" s="14" t="s">
        <v>35</v>
      </c>
      <c r="E6" s="14" t="s">
        <v>2</v>
      </c>
    </row>
    <row r="7" spans="1:5" x14ac:dyDescent="0.25">
      <c r="A7" s="13">
        <v>206</v>
      </c>
      <c r="B7" t="s">
        <v>14</v>
      </c>
      <c r="C7" s="14" t="s">
        <v>36</v>
      </c>
      <c r="D7" s="14" t="s">
        <v>37</v>
      </c>
      <c r="E7" s="14" t="s">
        <v>2</v>
      </c>
    </row>
    <row r="8" spans="1:5" x14ac:dyDescent="0.25">
      <c r="A8" s="13">
        <v>207</v>
      </c>
      <c r="B8" t="s">
        <v>14</v>
      </c>
      <c r="C8" s="14" t="s">
        <v>38</v>
      </c>
      <c r="D8" s="14" t="s">
        <v>39</v>
      </c>
      <c r="E8" s="14" t="s">
        <v>29</v>
      </c>
    </row>
    <row r="9" spans="1:5" x14ac:dyDescent="0.25">
      <c r="A9" s="13">
        <v>208</v>
      </c>
      <c r="B9" t="s">
        <v>14</v>
      </c>
      <c r="C9" s="14" t="s">
        <v>40</v>
      </c>
      <c r="D9" s="14" t="s">
        <v>41</v>
      </c>
      <c r="E9" s="14" t="s">
        <v>2</v>
      </c>
    </row>
    <row r="10" spans="1:5" x14ac:dyDescent="0.25">
      <c r="A10" s="13">
        <v>209</v>
      </c>
      <c r="B10" t="s">
        <v>14</v>
      </c>
      <c r="C10" s="14" t="s">
        <v>42</v>
      </c>
      <c r="D10" s="14" t="s">
        <v>43</v>
      </c>
      <c r="E10" s="14" t="s">
        <v>29</v>
      </c>
    </row>
    <row r="11" spans="1:5" x14ac:dyDescent="0.25">
      <c r="A11" s="13">
        <v>210</v>
      </c>
      <c r="B11" t="s">
        <v>14</v>
      </c>
      <c r="C11" s="14" t="s">
        <v>44</v>
      </c>
      <c r="D11" s="14" t="s">
        <v>45</v>
      </c>
      <c r="E11" s="14" t="s">
        <v>29</v>
      </c>
    </row>
    <row r="12" spans="1:5" x14ac:dyDescent="0.25">
      <c r="A12" s="13">
        <v>211</v>
      </c>
      <c r="B12" t="s">
        <v>14</v>
      </c>
      <c r="C12" s="14" t="s">
        <v>46</v>
      </c>
      <c r="D12" s="15" t="s">
        <v>47</v>
      </c>
      <c r="E12" s="14" t="s">
        <v>2</v>
      </c>
    </row>
    <row r="13" spans="1:5" x14ac:dyDescent="0.25">
      <c r="A13" s="13">
        <v>212</v>
      </c>
      <c r="B13" t="s">
        <v>14</v>
      </c>
      <c r="C13" s="14" t="s">
        <v>48</v>
      </c>
      <c r="D13" s="14" t="s">
        <v>49</v>
      </c>
      <c r="E13" s="14" t="s">
        <v>2</v>
      </c>
    </row>
    <row r="14" spans="1:5" x14ac:dyDescent="0.25">
      <c r="A14" s="13">
        <v>213</v>
      </c>
      <c r="B14" t="s">
        <v>14</v>
      </c>
      <c r="C14" s="14" t="s">
        <v>50</v>
      </c>
      <c r="D14" s="14" t="s">
        <v>51</v>
      </c>
      <c r="E14" s="14" t="s">
        <v>29</v>
      </c>
    </row>
    <row r="15" spans="1:5" x14ac:dyDescent="0.25">
      <c r="A15" s="13">
        <v>214</v>
      </c>
      <c r="B15" t="s">
        <v>14</v>
      </c>
      <c r="C15" s="14" t="s">
        <v>52</v>
      </c>
      <c r="D15" s="14" t="s">
        <v>53</v>
      </c>
      <c r="E15" s="14" t="s">
        <v>2</v>
      </c>
    </row>
    <row r="16" spans="1:5" x14ac:dyDescent="0.25">
      <c r="A16" s="13">
        <v>215</v>
      </c>
      <c r="B16" t="s">
        <v>14</v>
      </c>
      <c r="C16" s="14" t="s">
        <v>54</v>
      </c>
      <c r="D16" s="14" t="s">
        <v>55</v>
      </c>
      <c r="E16" s="14" t="s">
        <v>2</v>
      </c>
    </row>
    <row r="17" spans="1:5" x14ac:dyDescent="0.25">
      <c r="A17" s="13">
        <v>216</v>
      </c>
      <c r="B17" t="s">
        <v>14</v>
      </c>
      <c r="C17" s="14" t="s">
        <v>56</v>
      </c>
      <c r="D17" s="14" t="s">
        <v>57</v>
      </c>
      <c r="E17" s="14" t="s">
        <v>2</v>
      </c>
    </row>
    <row r="18" spans="1:5" x14ac:dyDescent="0.25">
      <c r="A18" s="13">
        <v>217</v>
      </c>
      <c r="B18" t="s">
        <v>14</v>
      </c>
      <c r="C18" s="15" t="s">
        <v>58</v>
      </c>
      <c r="D18" s="15" t="s">
        <v>57</v>
      </c>
      <c r="E18" s="14" t="s">
        <v>29</v>
      </c>
    </row>
    <row r="19" spans="1:5" x14ac:dyDescent="0.25">
      <c r="A19" s="13">
        <v>218</v>
      </c>
      <c r="B19" t="s">
        <v>14</v>
      </c>
      <c r="C19" s="15" t="s">
        <v>59</v>
      </c>
      <c r="D19" s="15" t="s">
        <v>60</v>
      </c>
      <c r="E19" s="15" t="s">
        <v>2</v>
      </c>
    </row>
    <row r="20" spans="1:5" x14ac:dyDescent="0.25">
      <c r="A20" s="13">
        <v>219</v>
      </c>
      <c r="B20" t="s">
        <v>14</v>
      </c>
      <c r="C20" s="15" t="s">
        <v>61</v>
      </c>
      <c r="D20" s="15" t="s">
        <v>62</v>
      </c>
      <c r="E20" s="15" t="s">
        <v>2</v>
      </c>
    </row>
    <row r="21" spans="1:5" x14ac:dyDescent="0.25">
      <c r="A21" s="13">
        <v>220</v>
      </c>
      <c r="B21" t="s">
        <v>14</v>
      </c>
      <c r="C21" s="15" t="s">
        <v>63</v>
      </c>
      <c r="D21" s="15" t="s">
        <v>64</v>
      </c>
      <c r="E21" s="15" t="s">
        <v>29</v>
      </c>
    </row>
    <row r="22" spans="1:5" x14ac:dyDescent="0.25">
      <c r="A22" s="13">
        <v>221</v>
      </c>
      <c r="B22" t="s">
        <v>14</v>
      </c>
      <c r="C22" s="15" t="s">
        <v>50</v>
      </c>
      <c r="D22" s="15" t="s">
        <v>65</v>
      </c>
      <c r="E22" s="15" t="s">
        <v>29</v>
      </c>
    </row>
    <row r="23" spans="1:5" x14ac:dyDescent="0.25">
      <c r="A23" s="13">
        <v>222</v>
      </c>
      <c r="B23" t="s">
        <v>14</v>
      </c>
      <c r="C23" s="15" t="s">
        <v>66</v>
      </c>
      <c r="D23" s="15" t="s">
        <v>67</v>
      </c>
      <c r="E23" s="15" t="s">
        <v>2</v>
      </c>
    </row>
    <row r="24" spans="1:5" x14ac:dyDescent="0.25">
      <c r="A24" s="13">
        <v>223</v>
      </c>
      <c r="B24" t="s">
        <v>14</v>
      </c>
      <c r="C24" s="15" t="s">
        <v>68</v>
      </c>
      <c r="D24" s="15" t="s">
        <v>69</v>
      </c>
      <c r="E24" s="15" t="s">
        <v>29</v>
      </c>
    </row>
    <row r="25" spans="1:5" x14ac:dyDescent="0.25">
      <c r="A25" s="13">
        <v>224</v>
      </c>
      <c r="B25" t="s">
        <v>14</v>
      </c>
      <c r="C25" s="15" t="s">
        <v>70</v>
      </c>
      <c r="D25" s="15" t="s">
        <v>71</v>
      </c>
      <c r="E25" s="15" t="s">
        <v>2</v>
      </c>
    </row>
    <row r="26" spans="1:5" x14ac:dyDescent="0.25">
      <c r="A26" s="13">
        <v>225</v>
      </c>
      <c r="B26" t="s">
        <v>14</v>
      </c>
      <c r="C26" s="15" t="s">
        <v>72</v>
      </c>
      <c r="D26" s="15" t="s">
        <v>71</v>
      </c>
      <c r="E26" s="15" t="s">
        <v>29</v>
      </c>
    </row>
    <row r="27" spans="1:5" x14ac:dyDescent="0.25">
      <c r="A27" s="13">
        <v>226</v>
      </c>
      <c r="B27" t="s">
        <v>14</v>
      </c>
      <c r="C27" s="15" t="s">
        <v>73</v>
      </c>
      <c r="D27" s="15" t="s">
        <v>74</v>
      </c>
      <c r="E27" s="15" t="s">
        <v>2</v>
      </c>
    </row>
    <row r="28" spans="1:5" x14ac:dyDescent="0.25">
      <c r="A28" s="13">
        <v>227</v>
      </c>
      <c r="B28" t="s">
        <v>14</v>
      </c>
      <c r="C28" s="16" t="s">
        <v>75</v>
      </c>
      <c r="D28" s="15" t="s">
        <v>76</v>
      </c>
      <c r="E28" s="15" t="s">
        <v>29</v>
      </c>
    </row>
    <row r="29" spans="1:5" x14ac:dyDescent="0.25">
      <c r="A29" s="13">
        <v>228</v>
      </c>
      <c r="B29" t="s">
        <v>14</v>
      </c>
      <c r="C29" s="16" t="s">
        <v>77</v>
      </c>
      <c r="D29" s="15" t="s">
        <v>78</v>
      </c>
      <c r="E29" s="15" t="s">
        <v>2</v>
      </c>
    </row>
    <row r="30" spans="1:5" x14ac:dyDescent="0.25">
      <c r="A30" s="13">
        <v>229</v>
      </c>
      <c r="B30" t="s">
        <v>14</v>
      </c>
      <c r="C30" s="16" t="s">
        <v>79</v>
      </c>
      <c r="D30" s="15" t="s">
        <v>80</v>
      </c>
      <c r="E30" s="15" t="s">
        <v>2</v>
      </c>
    </row>
    <row r="31" spans="1:5" x14ac:dyDescent="0.25">
      <c r="A31" s="13">
        <v>230</v>
      </c>
      <c r="B31" t="s">
        <v>14</v>
      </c>
      <c r="C31" s="16" t="s">
        <v>81</v>
      </c>
      <c r="D31" s="15" t="s">
        <v>82</v>
      </c>
      <c r="E31" s="15" t="s">
        <v>2</v>
      </c>
    </row>
    <row r="32" spans="1:5" x14ac:dyDescent="0.25">
      <c r="A32" s="13">
        <v>231</v>
      </c>
      <c r="B32" t="s">
        <v>14</v>
      </c>
      <c r="C32" s="16" t="s">
        <v>83</v>
      </c>
      <c r="D32" s="15" t="s">
        <v>54</v>
      </c>
      <c r="E32" s="15" t="s">
        <v>2</v>
      </c>
    </row>
    <row r="33" spans="1:5" x14ac:dyDescent="0.25">
      <c r="A33" s="13">
        <v>232</v>
      </c>
      <c r="B33" t="s">
        <v>14</v>
      </c>
      <c r="C33" s="16" t="s">
        <v>84</v>
      </c>
      <c r="D33" s="15" t="s">
        <v>54</v>
      </c>
      <c r="E33" s="15" t="s">
        <v>29</v>
      </c>
    </row>
    <row r="34" spans="1:5" x14ac:dyDescent="0.25">
      <c r="A34" s="13">
        <v>233</v>
      </c>
      <c r="B34" t="s">
        <v>14</v>
      </c>
      <c r="C34" s="16" t="s">
        <v>84</v>
      </c>
      <c r="D34" s="15" t="s">
        <v>85</v>
      </c>
      <c r="E34" s="15" t="s">
        <v>29</v>
      </c>
    </row>
    <row r="35" spans="1:5" x14ac:dyDescent="0.25">
      <c r="A35" s="13">
        <v>234</v>
      </c>
      <c r="B35" t="s">
        <v>14</v>
      </c>
      <c r="C35" s="16" t="s">
        <v>86</v>
      </c>
      <c r="D35" s="15" t="s">
        <v>87</v>
      </c>
      <c r="E35" s="15" t="s">
        <v>29</v>
      </c>
    </row>
    <row r="36" spans="1:5" x14ac:dyDescent="0.25">
      <c r="A36" s="13">
        <v>235</v>
      </c>
      <c r="B36" t="s">
        <v>14</v>
      </c>
      <c r="C36" s="16" t="s">
        <v>88</v>
      </c>
      <c r="D36" s="15" t="s">
        <v>89</v>
      </c>
      <c r="E36" s="15" t="s">
        <v>29</v>
      </c>
    </row>
    <row r="37" spans="1:5" x14ac:dyDescent="0.25">
      <c r="A37" s="13">
        <v>236</v>
      </c>
      <c r="B37" t="s">
        <v>14</v>
      </c>
      <c r="C37" s="16" t="s">
        <v>90</v>
      </c>
      <c r="D37" s="15" t="s">
        <v>91</v>
      </c>
      <c r="E37" s="15" t="s">
        <v>2</v>
      </c>
    </row>
    <row r="38" spans="1:5" x14ac:dyDescent="0.25">
      <c r="A38" s="13">
        <v>237</v>
      </c>
      <c r="B38" t="s">
        <v>14</v>
      </c>
      <c r="C38" s="16" t="s">
        <v>27</v>
      </c>
      <c r="D38" s="15" t="s">
        <v>61</v>
      </c>
      <c r="E38" s="15" t="s">
        <v>29</v>
      </c>
    </row>
    <row r="39" spans="1:5" x14ac:dyDescent="0.25">
      <c r="A39" s="13">
        <v>238</v>
      </c>
      <c r="B39" t="s">
        <v>14</v>
      </c>
      <c r="C39" s="16" t="s">
        <v>92</v>
      </c>
      <c r="D39" s="15" t="s">
        <v>93</v>
      </c>
      <c r="E39" s="15" t="s">
        <v>2</v>
      </c>
    </row>
    <row r="40" spans="1:5" x14ac:dyDescent="0.25">
      <c r="A40" s="13">
        <v>239</v>
      </c>
      <c r="B40" t="s">
        <v>14</v>
      </c>
      <c r="C40" s="16" t="s">
        <v>94</v>
      </c>
      <c r="D40" s="15" t="s">
        <v>95</v>
      </c>
      <c r="E40" s="15" t="s">
        <v>29</v>
      </c>
    </row>
    <row r="41" spans="1:5" x14ac:dyDescent="0.25">
      <c r="A41" s="13">
        <v>240</v>
      </c>
      <c r="B41" t="s">
        <v>14</v>
      </c>
      <c r="C41" s="16" t="s">
        <v>96</v>
      </c>
      <c r="D41" s="15" t="s">
        <v>97</v>
      </c>
      <c r="E41" s="15" t="s">
        <v>29</v>
      </c>
    </row>
    <row r="42" spans="1:5" x14ac:dyDescent="0.25">
      <c r="A42" s="13">
        <v>241</v>
      </c>
      <c r="B42" t="s">
        <v>14</v>
      </c>
      <c r="C42" s="16" t="s">
        <v>36</v>
      </c>
      <c r="D42" s="15" t="s">
        <v>98</v>
      </c>
      <c r="E42" s="15" t="s">
        <v>2</v>
      </c>
    </row>
    <row r="43" spans="1:5" x14ac:dyDescent="0.25">
      <c r="A43" s="13">
        <v>242</v>
      </c>
      <c r="B43" t="s">
        <v>14</v>
      </c>
      <c r="C43" s="16" t="s">
        <v>99</v>
      </c>
      <c r="D43" s="15" t="s">
        <v>100</v>
      </c>
      <c r="E43" s="15" t="s">
        <v>29</v>
      </c>
    </row>
    <row r="44" spans="1:5" x14ac:dyDescent="0.25">
      <c r="A44" s="13">
        <v>243</v>
      </c>
      <c r="B44" t="s">
        <v>14</v>
      </c>
      <c r="C44" s="16" t="s">
        <v>101</v>
      </c>
      <c r="D44" s="15" t="s">
        <v>102</v>
      </c>
      <c r="E44" s="15" t="s">
        <v>2</v>
      </c>
    </row>
    <row r="45" spans="1:5" x14ac:dyDescent="0.25">
      <c r="A45" s="13">
        <v>244</v>
      </c>
      <c r="B45" t="s">
        <v>14</v>
      </c>
      <c r="C45" s="16" t="s">
        <v>103</v>
      </c>
      <c r="D45" s="15" t="s">
        <v>104</v>
      </c>
      <c r="E45" s="15" t="s">
        <v>2</v>
      </c>
    </row>
    <row r="46" spans="1:5" x14ac:dyDescent="0.25">
      <c r="A46" s="13">
        <v>245</v>
      </c>
      <c r="B46" t="s">
        <v>14</v>
      </c>
      <c r="C46" s="16" t="s">
        <v>105</v>
      </c>
      <c r="D46" s="15" t="s">
        <v>104</v>
      </c>
      <c r="E46" s="15" t="s">
        <v>29</v>
      </c>
    </row>
    <row r="47" spans="1:5" x14ac:dyDescent="0.25">
      <c r="A47" s="13">
        <v>246</v>
      </c>
      <c r="B47" t="s">
        <v>14</v>
      </c>
      <c r="C47" s="16" t="s">
        <v>106</v>
      </c>
      <c r="D47" s="15" t="s">
        <v>107</v>
      </c>
      <c r="E47" s="15" t="s">
        <v>29</v>
      </c>
    </row>
    <row r="48" spans="1:5" x14ac:dyDescent="0.25">
      <c r="A48" s="13">
        <v>247</v>
      </c>
      <c r="B48" t="s">
        <v>14</v>
      </c>
      <c r="C48" s="16" t="s">
        <v>108</v>
      </c>
      <c r="D48" s="15" t="s">
        <v>109</v>
      </c>
      <c r="E48" s="15" t="s">
        <v>2</v>
      </c>
    </row>
    <row r="49" spans="1:5" x14ac:dyDescent="0.25">
      <c r="A49" s="13">
        <v>248</v>
      </c>
      <c r="B49" t="s">
        <v>14</v>
      </c>
      <c r="C49" s="16" t="s">
        <v>110</v>
      </c>
      <c r="D49" s="15" t="s">
        <v>111</v>
      </c>
      <c r="E49" s="15" t="s">
        <v>2</v>
      </c>
    </row>
    <row r="50" spans="1:5" x14ac:dyDescent="0.25">
      <c r="A50" s="13">
        <v>249</v>
      </c>
      <c r="B50" t="s">
        <v>14</v>
      </c>
      <c r="C50" s="15" t="s">
        <v>112</v>
      </c>
      <c r="D50" s="15" t="s">
        <v>113</v>
      </c>
      <c r="E50" s="15" t="s">
        <v>2</v>
      </c>
    </row>
    <row r="51" spans="1:5" x14ac:dyDescent="0.25">
      <c r="A51" s="13">
        <v>250</v>
      </c>
      <c r="B51" t="s">
        <v>14</v>
      </c>
      <c r="C51" s="15" t="s">
        <v>114</v>
      </c>
      <c r="D51" s="15" t="s">
        <v>115</v>
      </c>
      <c r="E51" s="15" t="s">
        <v>29</v>
      </c>
    </row>
    <row r="52" spans="1:5" x14ac:dyDescent="0.25">
      <c r="A52" s="13">
        <v>251</v>
      </c>
      <c r="B52" t="s">
        <v>14</v>
      </c>
      <c r="C52" s="15" t="s">
        <v>116</v>
      </c>
      <c r="D52" s="15" t="s">
        <v>117</v>
      </c>
      <c r="E52" s="15" t="s">
        <v>29</v>
      </c>
    </row>
    <row r="53" spans="1:5" x14ac:dyDescent="0.25">
      <c r="A53" s="13">
        <v>252</v>
      </c>
      <c r="B53" t="s">
        <v>14</v>
      </c>
      <c r="C53" s="15" t="s">
        <v>118</v>
      </c>
      <c r="D53" s="15" t="s">
        <v>119</v>
      </c>
      <c r="E53" s="15" t="s">
        <v>29</v>
      </c>
    </row>
    <row r="54" spans="1:5" x14ac:dyDescent="0.25">
      <c r="A54" s="13">
        <v>253</v>
      </c>
      <c r="B54" t="s">
        <v>14</v>
      </c>
      <c r="C54" s="15" t="s">
        <v>36</v>
      </c>
      <c r="D54" s="15" t="s">
        <v>120</v>
      </c>
      <c r="E54" s="15" t="s">
        <v>2</v>
      </c>
    </row>
    <row r="55" spans="1:5" x14ac:dyDescent="0.25">
      <c r="A55" s="13">
        <v>254</v>
      </c>
      <c r="B55" t="s">
        <v>14</v>
      </c>
      <c r="C55" s="15" t="s">
        <v>121</v>
      </c>
      <c r="D55" s="15" t="s">
        <v>122</v>
      </c>
      <c r="E55" s="15" t="s">
        <v>29</v>
      </c>
    </row>
    <row r="56" spans="1:5" x14ac:dyDescent="0.25">
      <c r="A56" s="13">
        <v>255</v>
      </c>
      <c r="B56" t="s">
        <v>14</v>
      </c>
      <c r="C56" s="15" t="s">
        <v>123</v>
      </c>
      <c r="D56" s="15" t="s">
        <v>124</v>
      </c>
      <c r="E56" s="15" t="s">
        <v>2</v>
      </c>
    </row>
    <row r="57" spans="1:5" x14ac:dyDescent="0.25">
      <c r="A57" s="13">
        <v>256</v>
      </c>
      <c r="B57" t="s">
        <v>14</v>
      </c>
      <c r="C57" s="15" t="s">
        <v>125</v>
      </c>
      <c r="D57" s="15" t="s">
        <v>126</v>
      </c>
      <c r="E57" s="15" t="s">
        <v>29</v>
      </c>
    </row>
    <row r="58" spans="1:5" x14ac:dyDescent="0.25">
      <c r="A58" s="13">
        <v>257</v>
      </c>
      <c r="B58" t="s">
        <v>14</v>
      </c>
      <c r="C58" s="15" t="s">
        <v>127</v>
      </c>
      <c r="D58" s="15" t="s">
        <v>128</v>
      </c>
      <c r="E58" s="15" t="s">
        <v>29</v>
      </c>
    </row>
    <row r="59" spans="1:5" x14ac:dyDescent="0.25">
      <c r="A59" s="13">
        <v>258</v>
      </c>
      <c r="B59" t="s">
        <v>14</v>
      </c>
      <c r="C59" s="15" t="s">
        <v>129</v>
      </c>
      <c r="D59" s="15" t="s">
        <v>130</v>
      </c>
      <c r="E59" s="15" t="s">
        <v>29</v>
      </c>
    </row>
    <row r="60" spans="1:5" x14ac:dyDescent="0.25">
      <c r="A60" s="13">
        <v>259</v>
      </c>
      <c r="B60" t="s">
        <v>14</v>
      </c>
      <c r="C60" s="15" t="s">
        <v>131</v>
      </c>
      <c r="D60" s="15" t="s">
        <v>132</v>
      </c>
      <c r="E60" s="15" t="s">
        <v>29</v>
      </c>
    </row>
    <row r="61" spans="1:5" x14ac:dyDescent="0.25">
      <c r="A61" s="13">
        <v>260</v>
      </c>
      <c r="B61" t="s">
        <v>14</v>
      </c>
      <c r="C61" s="15" t="s">
        <v>133</v>
      </c>
      <c r="D61" s="15" t="s">
        <v>134</v>
      </c>
      <c r="E61" s="15" t="s">
        <v>2</v>
      </c>
    </row>
    <row r="62" spans="1:5" x14ac:dyDescent="0.25">
      <c r="A62" s="13">
        <v>261</v>
      </c>
      <c r="B62" t="s">
        <v>14</v>
      </c>
      <c r="C62" s="15" t="s">
        <v>135</v>
      </c>
      <c r="D62" s="15" t="s">
        <v>136</v>
      </c>
      <c r="E62" s="15" t="s">
        <v>29</v>
      </c>
    </row>
    <row r="63" spans="1:5" x14ac:dyDescent="0.25">
      <c r="A63" s="13">
        <v>262</v>
      </c>
      <c r="B63" t="s">
        <v>14</v>
      </c>
      <c r="C63" s="15" t="s">
        <v>83</v>
      </c>
      <c r="D63" s="15" t="s">
        <v>137</v>
      </c>
      <c r="E63" s="15" t="s">
        <v>2</v>
      </c>
    </row>
    <row r="64" spans="1:5" x14ac:dyDescent="0.25">
      <c r="A64" s="13">
        <v>263</v>
      </c>
      <c r="B64" t="s">
        <v>14</v>
      </c>
      <c r="C64" s="15" t="s">
        <v>138</v>
      </c>
      <c r="D64" s="15" t="s">
        <v>139</v>
      </c>
      <c r="E64" t="s">
        <v>2</v>
      </c>
    </row>
    <row r="65" spans="1:5" x14ac:dyDescent="0.25">
      <c r="A65" s="13">
        <v>264</v>
      </c>
      <c r="B65" t="s">
        <v>14</v>
      </c>
      <c r="C65" s="15" t="s">
        <v>140</v>
      </c>
      <c r="D65" s="15" t="s">
        <v>141</v>
      </c>
      <c r="E65" s="15" t="s">
        <v>29</v>
      </c>
    </row>
    <row r="66" spans="1:5" x14ac:dyDescent="0.25">
      <c r="A66" s="13">
        <v>265</v>
      </c>
      <c r="B66" t="s">
        <v>14</v>
      </c>
      <c r="C66" s="15" t="s">
        <v>142</v>
      </c>
      <c r="D66" s="15" t="s">
        <v>143</v>
      </c>
      <c r="E66" s="15" t="s">
        <v>29</v>
      </c>
    </row>
    <row r="67" spans="1:5" x14ac:dyDescent="0.25">
      <c r="A67" s="13">
        <v>266</v>
      </c>
      <c r="B67" t="s">
        <v>14</v>
      </c>
      <c r="C67" s="15" t="s">
        <v>144</v>
      </c>
      <c r="D67" s="15" t="s">
        <v>145</v>
      </c>
      <c r="E67" s="15" t="s">
        <v>2</v>
      </c>
    </row>
    <row r="68" spans="1:5" x14ac:dyDescent="0.25">
      <c r="A68" s="13">
        <v>267</v>
      </c>
      <c r="B68" t="s">
        <v>14</v>
      </c>
      <c r="C68" s="15" t="s">
        <v>146</v>
      </c>
      <c r="D68" s="15" t="s">
        <v>147</v>
      </c>
      <c r="E68" s="15" t="s">
        <v>29</v>
      </c>
    </row>
    <row r="69" spans="1:5" x14ac:dyDescent="0.25">
      <c r="A69" s="13">
        <v>268</v>
      </c>
      <c r="B69" t="s">
        <v>14</v>
      </c>
      <c r="C69" s="15" t="s">
        <v>101</v>
      </c>
      <c r="D69" s="15" t="s">
        <v>148</v>
      </c>
      <c r="E69" s="15" t="s">
        <v>2</v>
      </c>
    </row>
    <row r="70" spans="1:5" x14ac:dyDescent="0.25">
      <c r="A70" s="13">
        <v>269</v>
      </c>
      <c r="B70" t="s">
        <v>14</v>
      </c>
      <c r="C70" s="15" t="s">
        <v>149</v>
      </c>
      <c r="D70" s="15" t="s">
        <v>150</v>
      </c>
      <c r="E70" s="15" t="s">
        <v>2</v>
      </c>
    </row>
    <row r="71" spans="1:5" x14ac:dyDescent="0.25">
      <c r="A71" s="13">
        <v>270</v>
      </c>
      <c r="B71" t="s">
        <v>14</v>
      </c>
      <c r="C71" s="15" t="s">
        <v>151</v>
      </c>
      <c r="D71" s="15" t="s">
        <v>152</v>
      </c>
      <c r="E71" s="15" t="s">
        <v>29</v>
      </c>
    </row>
    <row r="72" spans="1:5" x14ac:dyDescent="0.25">
      <c r="A72" s="13">
        <v>271</v>
      </c>
      <c r="B72" t="s">
        <v>14</v>
      </c>
      <c r="C72" s="15" t="s">
        <v>153</v>
      </c>
      <c r="D72" s="15" t="s">
        <v>154</v>
      </c>
      <c r="E72" s="15" t="s">
        <v>2</v>
      </c>
    </row>
    <row r="73" spans="1:5" x14ac:dyDescent="0.25">
      <c r="A73" s="13">
        <v>272</v>
      </c>
      <c r="B73" t="s">
        <v>14</v>
      </c>
      <c r="C73" s="15" t="s">
        <v>40</v>
      </c>
      <c r="D73" s="15" t="s">
        <v>155</v>
      </c>
      <c r="E73" s="15" t="s">
        <v>2</v>
      </c>
    </row>
    <row r="74" spans="1:5" x14ac:dyDescent="0.25">
      <c r="A74" s="13">
        <v>273</v>
      </c>
      <c r="B74" t="s">
        <v>14</v>
      </c>
      <c r="C74" s="15" t="s">
        <v>156</v>
      </c>
      <c r="D74" s="15" t="s">
        <v>95</v>
      </c>
      <c r="E74" s="15" t="s">
        <v>29</v>
      </c>
    </row>
    <row r="75" spans="1:5" x14ac:dyDescent="0.25">
      <c r="A75" s="13">
        <v>274</v>
      </c>
      <c r="B75" t="s">
        <v>14</v>
      </c>
      <c r="C75" s="15" t="s">
        <v>967</v>
      </c>
      <c r="D75" s="15" t="s">
        <v>968</v>
      </c>
      <c r="E75" s="15" t="s">
        <v>2</v>
      </c>
    </row>
    <row r="76" spans="1:5" x14ac:dyDescent="0.25">
      <c r="A76" s="13">
        <v>275</v>
      </c>
      <c r="B76" t="s">
        <v>14</v>
      </c>
      <c r="C76" s="15" t="s">
        <v>78</v>
      </c>
      <c r="D76" s="15" t="s">
        <v>61</v>
      </c>
      <c r="E76" s="15" t="s">
        <v>2</v>
      </c>
    </row>
    <row r="77" spans="1:5" x14ac:dyDescent="0.25">
      <c r="A77" s="13">
        <v>276</v>
      </c>
      <c r="B77" t="s">
        <v>14</v>
      </c>
      <c r="C77" s="15" t="s">
        <v>969</v>
      </c>
      <c r="D77" s="15" t="s">
        <v>970</v>
      </c>
      <c r="E77" s="15" t="s">
        <v>2</v>
      </c>
    </row>
    <row r="78" spans="1:5" x14ac:dyDescent="0.25">
      <c r="A78" s="13">
        <v>301</v>
      </c>
      <c r="B78" t="s">
        <v>18</v>
      </c>
      <c r="C78" s="17" t="s">
        <v>157</v>
      </c>
      <c r="D78" s="14" t="s">
        <v>158</v>
      </c>
      <c r="E78" s="14" t="s">
        <v>29</v>
      </c>
    </row>
    <row r="79" spans="1:5" x14ac:dyDescent="0.25">
      <c r="A79" s="13">
        <v>302</v>
      </c>
      <c r="B79" t="s">
        <v>18</v>
      </c>
      <c r="C79" s="14" t="s">
        <v>159</v>
      </c>
      <c r="D79" s="14" t="s">
        <v>160</v>
      </c>
      <c r="E79" s="14" t="s">
        <v>2</v>
      </c>
    </row>
    <row r="80" spans="1:5" x14ac:dyDescent="0.25">
      <c r="A80" s="13">
        <v>303</v>
      </c>
      <c r="B80" t="s">
        <v>18</v>
      </c>
      <c r="C80" s="14" t="s">
        <v>161</v>
      </c>
      <c r="D80" s="14" t="s">
        <v>162</v>
      </c>
      <c r="E80" s="14" t="s">
        <v>2</v>
      </c>
    </row>
    <row r="81" spans="1:5" x14ac:dyDescent="0.25">
      <c r="A81" s="13">
        <v>304</v>
      </c>
      <c r="B81" t="s">
        <v>18</v>
      </c>
      <c r="C81" t="s">
        <v>163</v>
      </c>
      <c r="D81" s="16" t="s">
        <v>164</v>
      </c>
      <c r="E81" s="16" t="s">
        <v>2</v>
      </c>
    </row>
    <row r="82" spans="1:5" x14ac:dyDescent="0.25">
      <c r="A82" s="13">
        <v>305</v>
      </c>
      <c r="B82" t="s">
        <v>18</v>
      </c>
      <c r="C82" s="15" t="s">
        <v>165</v>
      </c>
      <c r="D82" s="15" t="s">
        <v>166</v>
      </c>
      <c r="E82" s="15" t="s">
        <v>29</v>
      </c>
    </row>
    <row r="83" spans="1:5" x14ac:dyDescent="0.25">
      <c r="A83" s="13">
        <v>306</v>
      </c>
      <c r="B83" t="s">
        <v>18</v>
      </c>
      <c r="C83" s="18" t="s">
        <v>167</v>
      </c>
      <c r="D83" s="16" t="s">
        <v>168</v>
      </c>
      <c r="E83" s="16" t="s">
        <v>29</v>
      </c>
    </row>
    <row r="84" spans="1:5" x14ac:dyDescent="0.25">
      <c r="A84" s="13">
        <v>307</v>
      </c>
      <c r="B84" t="s">
        <v>18</v>
      </c>
      <c r="C84" s="18" t="s">
        <v>169</v>
      </c>
      <c r="D84" s="16" t="s">
        <v>170</v>
      </c>
      <c r="E84" s="16" t="s">
        <v>2</v>
      </c>
    </row>
    <row r="85" spans="1:5" x14ac:dyDescent="0.25">
      <c r="A85" s="13">
        <v>308</v>
      </c>
      <c r="B85" t="s">
        <v>18</v>
      </c>
      <c r="C85" s="18" t="s">
        <v>171</v>
      </c>
      <c r="D85" s="16" t="s">
        <v>172</v>
      </c>
      <c r="E85" s="16" t="s">
        <v>2</v>
      </c>
    </row>
    <row r="86" spans="1:5" x14ac:dyDescent="0.25">
      <c r="A86" s="13">
        <v>321</v>
      </c>
      <c r="B86" t="s">
        <v>3</v>
      </c>
      <c r="C86" s="14" t="s">
        <v>173</v>
      </c>
      <c r="D86" s="14" t="s">
        <v>174</v>
      </c>
      <c r="E86" s="14" t="s">
        <v>2</v>
      </c>
    </row>
    <row r="87" spans="1:5" x14ac:dyDescent="0.25">
      <c r="A87" s="13">
        <v>322</v>
      </c>
      <c r="B87" t="s">
        <v>3</v>
      </c>
      <c r="C87" s="14" t="s">
        <v>175</v>
      </c>
      <c r="D87" s="14" t="s">
        <v>176</v>
      </c>
      <c r="E87" s="14" t="s">
        <v>2</v>
      </c>
    </row>
    <row r="88" spans="1:5" x14ac:dyDescent="0.25">
      <c r="A88" s="13">
        <v>323</v>
      </c>
      <c r="B88" t="s">
        <v>3</v>
      </c>
      <c r="C88" s="14" t="s">
        <v>177</v>
      </c>
      <c r="D88" s="14" t="s">
        <v>178</v>
      </c>
      <c r="E88" s="14" t="s">
        <v>2</v>
      </c>
    </row>
    <row r="89" spans="1:5" x14ac:dyDescent="0.25">
      <c r="A89" s="13">
        <v>324</v>
      </c>
      <c r="B89" t="s">
        <v>3</v>
      </c>
      <c r="C89" s="14" t="s">
        <v>179</v>
      </c>
      <c r="D89" s="14" t="s">
        <v>180</v>
      </c>
      <c r="E89" s="14" t="s">
        <v>2</v>
      </c>
    </row>
    <row r="90" spans="1:5" x14ac:dyDescent="0.25">
      <c r="A90" s="13">
        <v>325</v>
      </c>
      <c r="B90" t="s">
        <v>3</v>
      </c>
      <c r="C90" s="14" t="s">
        <v>181</v>
      </c>
      <c r="D90" s="14" t="s">
        <v>182</v>
      </c>
      <c r="E90" s="14" t="s">
        <v>2</v>
      </c>
    </row>
    <row r="91" spans="1:5" x14ac:dyDescent="0.25">
      <c r="A91" s="13">
        <v>326</v>
      </c>
      <c r="B91" t="s">
        <v>3</v>
      </c>
      <c r="C91" s="14" t="s">
        <v>183</v>
      </c>
      <c r="D91" s="14" t="s">
        <v>184</v>
      </c>
      <c r="E91" s="14" t="s">
        <v>2</v>
      </c>
    </row>
    <row r="92" spans="1:5" x14ac:dyDescent="0.25">
      <c r="A92" s="13">
        <v>327</v>
      </c>
      <c r="B92" t="s">
        <v>3</v>
      </c>
      <c r="C92" s="14" t="s">
        <v>185</v>
      </c>
      <c r="D92" s="14" t="s">
        <v>186</v>
      </c>
      <c r="E92" s="14" t="s">
        <v>2</v>
      </c>
    </row>
    <row r="93" spans="1:5" x14ac:dyDescent="0.25">
      <c r="A93" s="13">
        <v>328</v>
      </c>
      <c r="B93" t="s">
        <v>3</v>
      </c>
      <c r="C93" s="14" t="s">
        <v>187</v>
      </c>
      <c r="D93" s="14" t="s">
        <v>188</v>
      </c>
      <c r="E93" s="14" t="s">
        <v>2</v>
      </c>
    </row>
    <row r="94" spans="1:5" x14ac:dyDescent="0.25">
      <c r="A94" s="13">
        <v>329</v>
      </c>
      <c r="B94" t="s">
        <v>3</v>
      </c>
      <c r="C94" s="14" t="s">
        <v>189</v>
      </c>
      <c r="D94" s="14" t="s">
        <v>190</v>
      </c>
      <c r="E94" s="14" t="s">
        <v>2</v>
      </c>
    </row>
    <row r="95" spans="1:5" x14ac:dyDescent="0.25">
      <c r="A95" s="13">
        <v>330</v>
      </c>
      <c r="B95" t="s">
        <v>3</v>
      </c>
      <c r="C95" s="14" t="s">
        <v>191</v>
      </c>
      <c r="D95" s="14" t="s">
        <v>192</v>
      </c>
      <c r="E95" s="14" t="s">
        <v>2</v>
      </c>
    </row>
    <row r="96" spans="1:5" x14ac:dyDescent="0.25">
      <c r="A96" s="13">
        <v>331</v>
      </c>
      <c r="B96" t="s">
        <v>3</v>
      </c>
      <c r="C96" s="14" t="s">
        <v>193</v>
      </c>
      <c r="D96" s="14" t="s">
        <v>192</v>
      </c>
      <c r="E96" s="14" t="s">
        <v>2</v>
      </c>
    </row>
    <row r="97" spans="1:5" x14ac:dyDescent="0.25">
      <c r="A97" s="13">
        <v>332</v>
      </c>
      <c r="B97" t="s">
        <v>3</v>
      </c>
      <c r="C97" s="14" t="s">
        <v>185</v>
      </c>
      <c r="D97" s="14" t="s">
        <v>194</v>
      </c>
      <c r="E97" s="14" t="s">
        <v>2</v>
      </c>
    </row>
    <row r="98" spans="1:5" x14ac:dyDescent="0.25">
      <c r="A98" s="13">
        <v>333</v>
      </c>
      <c r="B98" t="s">
        <v>3</v>
      </c>
      <c r="C98" s="14" t="s">
        <v>52</v>
      </c>
      <c r="D98" s="14" t="s">
        <v>195</v>
      </c>
      <c r="E98" s="14" t="s">
        <v>2</v>
      </c>
    </row>
    <row r="99" spans="1:5" x14ac:dyDescent="0.25">
      <c r="A99" s="13">
        <v>334</v>
      </c>
      <c r="B99" t="s">
        <v>3</v>
      </c>
      <c r="C99" s="14" t="s">
        <v>196</v>
      </c>
      <c r="D99" s="14" t="s">
        <v>197</v>
      </c>
      <c r="E99" s="14" t="s">
        <v>2</v>
      </c>
    </row>
    <row r="100" spans="1:5" x14ac:dyDescent="0.25">
      <c r="A100" s="13">
        <v>335</v>
      </c>
      <c r="B100" t="s">
        <v>3</v>
      </c>
      <c r="C100" s="14" t="s">
        <v>40</v>
      </c>
      <c r="D100" s="14" t="s">
        <v>198</v>
      </c>
      <c r="E100" s="14" t="s">
        <v>2</v>
      </c>
    </row>
    <row r="101" spans="1:5" x14ac:dyDescent="0.25">
      <c r="A101" s="13">
        <v>336</v>
      </c>
      <c r="B101" t="s">
        <v>3</v>
      </c>
      <c r="C101" s="14" t="s">
        <v>199</v>
      </c>
      <c r="D101" s="14" t="s">
        <v>200</v>
      </c>
      <c r="E101" s="14" t="s">
        <v>2</v>
      </c>
    </row>
    <row r="102" spans="1:5" x14ac:dyDescent="0.25">
      <c r="A102" s="13">
        <v>337</v>
      </c>
      <c r="B102" t="s">
        <v>3</v>
      </c>
      <c r="C102" s="15" t="s">
        <v>70</v>
      </c>
      <c r="D102" s="15" t="s">
        <v>201</v>
      </c>
      <c r="E102" s="15" t="s">
        <v>2</v>
      </c>
    </row>
    <row r="103" spans="1:5" x14ac:dyDescent="0.25">
      <c r="A103" s="13">
        <v>338</v>
      </c>
      <c r="B103" t="s">
        <v>3</v>
      </c>
      <c r="C103" s="15" t="s">
        <v>202</v>
      </c>
      <c r="D103" s="15" t="s">
        <v>1</v>
      </c>
      <c r="E103" s="15" t="s">
        <v>2</v>
      </c>
    </row>
    <row r="104" spans="1:5" x14ac:dyDescent="0.25">
      <c r="A104" s="13">
        <v>339</v>
      </c>
      <c r="B104" t="s">
        <v>3</v>
      </c>
      <c r="C104" s="15" t="s">
        <v>203</v>
      </c>
      <c r="D104" s="15" t="s">
        <v>204</v>
      </c>
      <c r="E104" s="15" t="s">
        <v>2</v>
      </c>
    </row>
    <row r="105" spans="1:5" x14ac:dyDescent="0.25">
      <c r="A105" s="13">
        <v>340</v>
      </c>
      <c r="B105" t="s">
        <v>3</v>
      </c>
      <c r="C105" s="15" t="s">
        <v>163</v>
      </c>
      <c r="D105" s="15" t="s">
        <v>205</v>
      </c>
      <c r="E105" s="15" t="s">
        <v>2</v>
      </c>
    </row>
    <row r="106" spans="1:5" x14ac:dyDescent="0.25">
      <c r="A106" s="13">
        <v>341</v>
      </c>
      <c r="B106" t="s">
        <v>3</v>
      </c>
      <c r="C106" s="15" t="s">
        <v>206</v>
      </c>
      <c r="D106" s="15" t="s">
        <v>207</v>
      </c>
      <c r="E106" s="15" t="s">
        <v>2</v>
      </c>
    </row>
    <row r="107" spans="1:5" x14ac:dyDescent="0.25">
      <c r="A107" s="13">
        <v>342</v>
      </c>
      <c r="B107" t="s">
        <v>3</v>
      </c>
      <c r="C107" s="15" t="s">
        <v>208</v>
      </c>
      <c r="D107" s="15" t="s">
        <v>209</v>
      </c>
      <c r="E107" s="15" t="s">
        <v>2</v>
      </c>
    </row>
    <row r="108" spans="1:5" x14ac:dyDescent="0.25">
      <c r="A108" s="13">
        <v>343</v>
      </c>
      <c r="B108" t="s">
        <v>3</v>
      </c>
      <c r="C108" s="15" t="s">
        <v>79</v>
      </c>
      <c r="D108" s="15" t="s">
        <v>210</v>
      </c>
      <c r="E108" s="15" t="s">
        <v>2</v>
      </c>
    </row>
    <row r="109" spans="1:5" x14ac:dyDescent="0.25">
      <c r="A109" s="13">
        <v>344</v>
      </c>
      <c r="B109" t="s">
        <v>3</v>
      </c>
      <c r="C109" s="15" t="s">
        <v>211</v>
      </c>
      <c r="D109" s="15" t="s">
        <v>210</v>
      </c>
      <c r="E109" s="15" t="s">
        <v>2</v>
      </c>
    </row>
    <row r="110" spans="1:5" x14ac:dyDescent="0.25">
      <c r="A110" s="13">
        <v>345</v>
      </c>
      <c r="B110" t="s">
        <v>3</v>
      </c>
      <c r="C110" s="15" t="s">
        <v>212</v>
      </c>
      <c r="D110" s="15" t="s">
        <v>213</v>
      </c>
      <c r="E110" s="15" t="s">
        <v>2</v>
      </c>
    </row>
    <row r="111" spans="1:5" x14ac:dyDescent="0.25">
      <c r="A111" s="13">
        <v>346</v>
      </c>
      <c r="B111" t="s">
        <v>3</v>
      </c>
      <c r="C111" s="15" t="s">
        <v>153</v>
      </c>
      <c r="D111" s="15" t="s">
        <v>214</v>
      </c>
      <c r="E111" s="15" t="s">
        <v>2</v>
      </c>
    </row>
    <row r="112" spans="1:5" x14ac:dyDescent="0.25">
      <c r="A112" s="13">
        <v>347</v>
      </c>
      <c r="B112" t="s">
        <v>3</v>
      </c>
      <c r="C112" s="15" t="s">
        <v>215</v>
      </c>
      <c r="D112" s="15" t="s">
        <v>216</v>
      </c>
      <c r="E112" s="15" t="s">
        <v>2</v>
      </c>
    </row>
    <row r="113" spans="1:5" x14ac:dyDescent="0.25">
      <c r="A113" s="13">
        <v>348</v>
      </c>
      <c r="B113" t="s">
        <v>3</v>
      </c>
      <c r="C113" s="15" t="s">
        <v>217</v>
      </c>
      <c r="D113" s="15" t="s">
        <v>218</v>
      </c>
      <c r="E113" s="15" t="s">
        <v>2</v>
      </c>
    </row>
    <row r="114" spans="1:5" x14ac:dyDescent="0.25">
      <c r="A114" s="13">
        <v>349</v>
      </c>
      <c r="B114" t="s">
        <v>3</v>
      </c>
      <c r="C114" s="15" t="s">
        <v>219</v>
      </c>
      <c r="D114" s="15" t="s">
        <v>220</v>
      </c>
      <c r="E114" s="15" t="s">
        <v>2</v>
      </c>
    </row>
    <row r="115" spans="1:5" x14ac:dyDescent="0.25">
      <c r="A115" s="13">
        <v>350</v>
      </c>
      <c r="B115" t="s">
        <v>3</v>
      </c>
      <c r="C115" s="15" t="s">
        <v>56</v>
      </c>
      <c r="D115" s="15" t="s">
        <v>221</v>
      </c>
      <c r="E115" s="15" t="s">
        <v>2</v>
      </c>
    </row>
    <row r="116" spans="1:5" x14ac:dyDescent="0.25">
      <c r="A116" s="13">
        <v>351</v>
      </c>
      <c r="B116" t="s">
        <v>3</v>
      </c>
      <c r="C116" s="15" t="s">
        <v>222</v>
      </c>
      <c r="D116" s="15" t="s">
        <v>223</v>
      </c>
      <c r="E116" s="15" t="s">
        <v>2</v>
      </c>
    </row>
    <row r="117" spans="1:5" x14ac:dyDescent="0.25">
      <c r="A117" s="13">
        <v>352</v>
      </c>
      <c r="B117" t="s">
        <v>3</v>
      </c>
      <c r="C117" s="15" t="s">
        <v>83</v>
      </c>
      <c r="D117" s="15" t="s">
        <v>224</v>
      </c>
      <c r="E117" s="15" t="s">
        <v>2</v>
      </c>
    </row>
    <row r="118" spans="1:5" x14ac:dyDescent="0.25">
      <c r="A118" s="13">
        <v>353</v>
      </c>
      <c r="B118" t="s">
        <v>3</v>
      </c>
      <c r="C118" s="15" t="s">
        <v>225</v>
      </c>
      <c r="D118" s="15" t="s">
        <v>226</v>
      </c>
      <c r="E118" s="15" t="s">
        <v>2</v>
      </c>
    </row>
    <row r="119" spans="1:5" x14ac:dyDescent="0.25">
      <c r="A119" s="13">
        <v>354</v>
      </c>
      <c r="B119" t="s">
        <v>3</v>
      </c>
      <c r="C119" s="15" t="s">
        <v>36</v>
      </c>
      <c r="D119" s="15" t="s">
        <v>227</v>
      </c>
      <c r="E119" s="15" t="s">
        <v>2</v>
      </c>
    </row>
    <row r="120" spans="1:5" x14ac:dyDescent="0.25">
      <c r="A120" s="13">
        <v>355</v>
      </c>
      <c r="B120" t="s">
        <v>3</v>
      </c>
      <c r="C120" s="15" t="s">
        <v>228</v>
      </c>
      <c r="D120" s="15" t="s">
        <v>71</v>
      </c>
      <c r="E120" s="15" t="s">
        <v>2</v>
      </c>
    </row>
    <row r="121" spans="1:5" x14ac:dyDescent="0.25">
      <c r="A121" s="13">
        <v>356</v>
      </c>
      <c r="B121" t="s">
        <v>3</v>
      </c>
      <c r="C121" s="15" t="s">
        <v>185</v>
      </c>
      <c r="D121" s="15" t="s">
        <v>229</v>
      </c>
      <c r="E121" s="15" t="s">
        <v>2</v>
      </c>
    </row>
    <row r="122" spans="1:5" x14ac:dyDescent="0.25">
      <c r="A122" s="13">
        <v>357</v>
      </c>
      <c r="B122" t="s">
        <v>3</v>
      </c>
      <c r="C122" s="15" t="s">
        <v>230</v>
      </c>
      <c r="D122" s="15" t="s">
        <v>231</v>
      </c>
      <c r="E122" s="15" t="s">
        <v>2</v>
      </c>
    </row>
    <row r="123" spans="1:5" x14ac:dyDescent="0.25">
      <c r="A123" s="13">
        <v>358</v>
      </c>
      <c r="B123" t="s">
        <v>3</v>
      </c>
      <c r="C123" s="15" t="s">
        <v>232</v>
      </c>
      <c r="D123" s="15" t="s">
        <v>54</v>
      </c>
      <c r="E123" s="15" t="s">
        <v>2</v>
      </c>
    </row>
    <row r="124" spans="1:5" x14ac:dyDescent="0.25">
      <c r="A124" s="13">
        <v>359</v>
      </c>
      <c r="B124" t="s">
        <v>3</v>
      </c>
      <c r="C124" s="15" t="s">
        <v>185</v>
      </c>
      <c r="D124" s="15" t="s">
        <v>233</v>
      </c>
      <c r="E124" s="15" t="s">
        <v>2</v>
      </c>
    </row>
    <row r="125" spans="1:5" x14ac:dyDescent="0.25">
      <c r="A125" s="13">
        <v>360</v>
      </c>
      <c r="B125" t="s">
        <v>3</v>
      </c>
      <c r="C125" s="15" t="s">
        <v>101</v>
      </c>
      <c r="D125" s="15" t="s">
        <v>234</v>
      </c>
      <c r="E125" s="15" t="s">
        <v>2</v>
      </c>
    </row>
    <row r="126" spans="1:5" x14ac:dyDescent="0.25">
      <c r="A126" s="13">
        <v>361</v>
      </c>
      <c r="B126" t="s">
        <v>3</v>
      </c>
      <c r="C126" s="15" t="s">
        <v>56</v>
      </c>
      <c r="D126" s="15" t="s">
        <v>235</v>
      </c>
      <c r="E126" s="15" t="s">
        <v>2</v>
      </c>
    </row>
    <row r="127" spans="1:5" x14ac:dyDescent="0.25">
      <c r="A127" s="13">
        <v>362</v>
      </c>
      <c r="B127" t="s">
        <v>3</v>
      </c>
      <c r="C127" s="15" t="s">
        <v>236</v>
      </c>
      <c r="D127" s="15" t="s">
        <v>235</v>
      </c>
      <c r="E127" s="15" t="s">
        <v>2</v>
      </c>
    </row>
    <row r="128" spans="1:5" x14ac:dyDescent="0.25">
      <c r="A128" s="13">
        <v>363</v>
      </c>
      <c r="B128" t="s">
        <v>3</v>
      </c>
      <c r="C128" s="15" t="s">
        <v>237</v>
      </c>
      <c r="D128" s="15" t="s">
        <v>235</v>
      </c>
      <c r="E128" s="15" t="s">
        <v>2</v>
      </c>
    </row>
    <row r="129" spans="1:5" x14ac:dyDescent="0.25">
      <c r="A129" s="13">
        <v>364</v>
      </c>
      <c r="B129" t="s">
        <v>3</v>
      </c>
      <c r="C129" s="15" t="s">
        <v>177</v>
      </c>
      <c r="D129" s="15" t="s">
        <v>238</v>
      </c>
      <c r="E129" s="15" t="s">
        <v>2</v>
      </c>
    </row>
    <row r="130" spans="1:5" x14ac:dyDescent="0.25">
      <c r="A130" s="13">
        <v>365</v>
      </c>
      <c r="B130" t="s">
        <v>3</v>
      </c>
      <c r="C130" s="15" t="s">
        <v>239</v>
      </c>
      <c r="D130" s="15" t="s">
        <v>240</v>
      </c>
      <c r="E130" s="15" t="s">
        <v>2</v>
      </c>
    </row>
    <row r="131" spans="1:5" x14ac:dyDescent="0.25">
      <c r="A131" s="13">
        <v>366</v>
      </c>
      <c r="B131" t="s">
        <v>3</v>
      </c>
      <c r="C131" s="15" t="s">
        <v>241</v>
      </c>
      <c r="D131" s="15" t="s">
        <v>242</v>
      </c>
      <c r="E131" s="15" t="s">
        <v>2</v>
      </c>
    </row>
    <row r="132" spans="1:5" x14ac:dyDescent="0.25">
      <c r="A132" s="13">
        <v>367</v>
      </c>
      <c r="B132" t="s">
        <v>3</v>
      </c>
      <c r="C132" s="15" t="s">
        <v>196</v>
      </c>
      <c r="D132" s="15" t="s">
        <v>243</v>
      </c>
      <c r="E132" s="15" t="s">
        <v>2</v>
      </c>
    </row>
    <row r="133" spans="1:5" x14ac:dyDescent="0.25">
      <c r="A133" s="13">
        <v>368</v>
      </c>
      <c r="B133" t="s">
        <v>3</v>
      </c>
      <c r="C133" s="15" t="s">
        <v>56</v>
      </c>
      <c r="D133" s="15" t="s">
        <v>244</v>
      </c>
      <c r="E133" s="15" t="s">
        <v>2</v>
      </c>
    </row>
    <row r="134" spans="1:5" x14ac:dyDescent="0.25">
      <c r="A134" s="13">
        <v>369</v>
      </c>
      <c r="B134" t="s">
        <v>3</v>
      </c>
      <c r="C134" s="15" t="s">
        <v>36</v>
      </c>
      <c r="D134" s="15" t="s">
        <v>244</v>
      </c>
      <c r="E134" s="15" t="s">
        <v>2</v>
      </c>
    </row>
    <row r="135" spans="1:5" x14ac:dyDescent="0.25">
      <c r="A135" s="13">
        <v>370</v>
      </c>
      <c r="B135" t="s">
        <v>3</v>
      </c>
      <c r="C135" s="15" t="s">
        <v>245</v>
      </c>
      <c r="D135" s="15" t="s">
        <v>246</v>
      </c>
      <c r="E135" s="15" t="s">
        <v>2</v>
      </c>
    </row>
    <row r="136" spans="1:5" x14ac:dyDescent="0.25">
      <c r="A136" s="13">
        <v>371</v>
      </c>
      <c r="B136" t="s">
        <v>3</v>
      </c>
      <c r="C136" s="15" t="s">
        <v>185</v>
      </c>
      <c r="D136" s="15" t="s">
        <v>247</v>
      </c>
      <c r="E136" s="15" t="s">
        <v>2</v>
      </c>
    </row>
    <row r="137" spans="1:5" x14ac:dyDescent="0.25">
      <c r="A137" s="13">
        <v>372</v>
      </c>
      <c r="B137" t="s">
        <v>3</v>
      </c>
      <c r="C137" s="15" t="s">
        <v>54</v>
      </c>
      <c r="D137" s="15" t="s">
        <v>248</v>
      </c>
      <c r="E137" s="15" t="s">
        <v>2</v>
      </c>
    </row>
    <row r="138" spans="1:5" x14ac:dyDescent="0.25">
      <c r="A138" s="13">
        <v>373</v>
      </c>
      <c r="B138" t="s">
        <v>3</v>
      </c>
      <c r="C138" s="15" t="s">
        <v>34</v>
      </c>
      <c r="D138" s="15" t="s">
        <v>249</v>
      </c>
      <c r="E138" s="15" t="s">
        <v>2</v>
      </c>
    </row>
    <row r="139" spans="1:5" x14ac:dyDescent="0.25">
      <c r="A139" s="13">
        <v>374</v>
      </c>
      <c r="B139" t="s">
        <v>3</v>
      </c>
      <c r="C139" s="15" t="s">
        <v>77</v>
      </c>
      <c r="D139" s="15" t="s">
        <v>250</v>
      </c>
      <c r="E139" s="15" t="s">
        <v>2</v>
      </c>
    </row>
    <row r="140" spans="1:5" x14ac:dyDescent="0.25">
      <c r="A140" s="13">
        <v>375</v>
      </c>
      <c r="B140" t="s">
        <v>3</v>
      </c>
      <c r="C140" s="15" t="s">
        <v>83</v>
      </c>
      <c r="D140" s="15" t="s">
        <v>251</v>
      </c>
      <c r="E140" s="15" t="s">
        <v>2</v>
      </c>
    </row>
    <row r="141" spans="1:5" x14ac:dyDescent="0.25">
      <c r="A141" s="13">
        <v>376</v>
      </c>
      <c r="B141" t="s">
        <v>3</v>
      </c>
      <c r="C141" s="15" t="s">
        <v>70</v>
      </c>
      <c r="D141" s="15" t="s">
        <v>252</v>
      </c>
      <c r="E141" s="15" t="s">
        <v>2</v>
      </c>
    </row>
    <row r="142" spans="1:5" x14ac:dyDescent="0.25">
      <c r="A142" s="13">
        <v>377</v>
      </c>
      <c r="B142" t="s">
        <v>3</v>
      </c>
      <c r="C142" s="15" t="s">
        <v>253</v>
      </c>
      <c r="D142" s="15" t="s">
        <v>254</v>
      </c>
      <c r="E142" s="15" t="s">
        <v>2</v>
      </c>
    </row>
    <row r="143" spans="1:5" x14ac:dyDescent="0.25">
      <c r="A143" s="13">
        <v>378</v>
      </c>
      <c r="B143" t="s">
        <v>3</v>
      </c>
      <c r="C143" s="15" t="s">
        <v>175</v>
      </c>
      <c r="D143" s="15" t="s">
        <v>120</v>
      </c>
      <c r="E143" s="15" t="s">
        <v>2</v>
      </c>
    </row>
    <row r="144" spans="1:5" x14ac:dyDescent="0.25">
      <c r="A144" s="13">
        <v>379</v>
      </c>
      <c r="B144" t="s">
        <v>3</v>
      </c>
      <c r="C144" s="15" t="s">
        <v>185</v>
      </c>
      <c r="D144" s="15" t="s">
        <v>255</v>
      </c>
      <c r="E144" s="15" t="s">
        <v>2</v>
      </c>
    </row>
    <row r="145" spans="1:5" x14ac:dyDescent="0.25">
      <c r="A145" s="13">
        <v>380</v>
      </c>
      <c r="B145" t="s">
        <v>3</v>
      </c>
      <c r="C145" s="15" t="s">
        <v>256</v>
      </c>
      <c r="D145" s="15" t="s">
        <v>257</v>
      </c>
      <c r="E145" s="15" t="s">
        <v>2</v>
      </c>
    </row>
    <row r="146" spans="1:5" x14ac:dyDescent="0.25">
      <c r="A146" s="13">
        <v>381</v>
      </c>
      <c r="B146" t="s">
        <v>3</v>
      </c>
      <c r="C146" s="15" t="s">
        <v>258</v>
      </c>
      <c r="D146" s="15" t="s">
        <v>259</v>
      </c>
      <c r="E146" s="15" t="s">
        <v>2</v>
      </c>
    </row>
    <row r="147" spans="1:5" x14ac:dyDescent="0.25">
      <c r="A147" s="13">
        <v>383</v>
      </c>
      <c r="B147" t="s">
        <v>3</v>
      </c>
      <c r="C147" s="15" t="s">
        <v>173</v>
      </c>
      <c r="D147" s="15" t="s">
        <v>260</v>
      </c>
      <c r="E147" s="15" t="s">
        <v>2</v>
      </c>
    </row>
    <row r="148" spans="1:5" x14ac:dyDescent="0.25">
      <c r="A148" s="13">
        <v>384</v>
      </c>
      <c r="B148" t="s">
        <v>3</v>
      </c>
      <c r="C148" s="15" t="s">
        <v>261</v>
      </c>
      <c r="D148" s="15" t="s">
        <v>178</v>
      </c>
      <c r="E148" s="15" t="s">
        <v>2</v>
      </c>
    </row>
    <row r="149" spans="1:5" x14ac:dyDescent="0.25">
      <c r="A149" s="13">
        <v>385</v>
      </c>
      <c r="B149" t="s">
        <v>3</v>
      </c>
      <c r="C149" s="15" t="s">
        <v>34</v>
      </c>
      <c r="D149" s="15" t="s">
        <v>262</v>
      </c>
      <c r="E149" s="15" t="s">
        <v>2</v>
      </c>
    </row>
    <row r="150" spans="1:5" x14ac:dyDescent="0.25">
      <c r="A150" s="13">
        <v>386</v>
      </c>
      <c r="B150" t="s">
        <v>3</v>
      </c>
      <c r="C150" s="15" t="s">
        <v>185</v>
      </c>
      <c r="D150" s="15" t="s">
        <v>186</v>
      </c>
      <c r="E150" s="15" t="s">
        <v>2</v>
      </c>
    </row>
    <row r="151" spans="1:5" x14ac:dyDescent="0.25">
      <c r="A151" s="13">
        <v>387</v>
      </c>
      <c r="B151" t="s">
        <v>3</v>
      </c>
      <c r="C151" s="15" t="s">
        <v>36</v>
      </c>
      <c r="D151" s="15" t="s">
        <v>227</v>
      </c>
      <c r="E151" s="15" t="s">
        <v>2</v>
      </c>
    </row>
    <row r="152" spans="1:5" x14ac:dyDescent="0.25">
      <c r="A152" s="13">
        <v>388</v>
      </c>
      <c r="B152" t="s">
        <v>3</v>
      </c>
      <c r="C152" s="15" t="s">
        <v>514</v>
      </c>
      <c r="D152" s="15" t="s">
        <v>971</v>
      </c>
      <c r="E152" s="15" t="s">
        <v>2</v>
      </c>
    </row>
    <row r="153" spans="1:5" x14ac:dyDescent="0.25">
      <c r="A153" s="13">
        <v>389</v>
      </c>
      <c r="B153" t="s">
        <v>3</v>
      </c>
      <c r="C153" s="15" t="s">
        <v>972</v>
      </c>
      <c r="D153" s="15" t="s">
        <v>585</v>
      </c>
      <c r="E153" s="15" t="s">
        <v>2</v>
      </c>
    </row>
    <row r="154" spans="1:5" x14ac:dyDescent="0.25">
      <c r="A154" s="13">
        <v>390</v>
      </c>
      <c r="B154" t="s">
        <v>3</v>
      </c>
      <c r="C154" s="15" t="s">
        <v>70</v>
      </c>
      <c r="D154" s="15" t="s">
        <v>252</v>
      </c>
      <c r="E154" s="15" t="s">
        <v>2</v>
      </c>
    </row>
    <row r="155" spans="1:5" x14ac:dyDescent="0.25">
      <c r="A155" s="13">
        <v>391</v>
      </c>
      <c r="B155" t="s">
        <v>3</v>
      </c>
      <c r="C155" s="15" t="s">
        <v>81</v>
      </c>
      <c r="D155" s="15" t="s">
        <v>973</v>
      </c>
      <c r="E155" s="15" t="s">
        <v>2</v>
      </c>
    </row>
    <row r="156" spans="1:5" x14ac:dyDescent="0.25">
      <c r="A156" s="13">
        <v>392</v>
      </c>
      <c r="B156" t="s">
        <v>3</v>
      </c>
      <c r="C156" s="15" t="s">
        <v>175</v>
      </c>
      <c r="D156" s="15" t="s">
        <v>284</v>
      </c>
      <c r="E156" s="15" t="s">
        <v>2</v>
      </c>
    </row>
    <row r="157" spans="1:5" x14ac:dyDescent="0.25">
      <c r="A157" s="13">
        <v>393</v>
      </c>
      <c r="B157" t="s">
        <v>3</v>
      </c>
      <c r="C157" s="15" t="s">
        <v>56</v>
      </c>
      <c r="D157" s="15" t="s">
        <v>974</v>
      </c>
      <c r="E157" s="15" t="s">
        <v>2</v>
      </c>
    </row>
    <row r="158" spans="1:5" x14ac:dyDescent="0.25">
      <c r="A158" s="13">
        <v>394</v>
      </c>
      <c r="B158" t="s">
        <v>3</v>
      </c>
      <c r="C158" s="15" t="s">
        <v>173</v>
      </c>
      <c r="D158" s="15" t="s">
        <v>975</v>
      </c>
      <c r="E158" s="15" t="s">
        <v>2</v>
      </c>
    </row>
    <row r="159" spans="1:5" x14ac:dyDescent="0.25">
      <c r="A159" s="13">
        <v>395</v>
      </c>
      <c r="B159" t="s">
        <v>3</v>
      </c>
      <c r="C159" s="15" t="s">
        <v>687</v>
      </c>
      <c r="D159" s="15" t="s">
        <v>976</v>
      </c>
      <c r="E159" s="15" t="s">
        <v>2</v>
      </c>
    </row>
    <row r="160" spans="1:5" x14ac:dyDescent="0.25">
      <c r="A160" s="13">
        <v>396</v>
      </c>
      <c r="B160" t="s">
        <v>3</v>
      </c>
      <c r="C160" s="15" t="s">
        <v>36</v>
      </c>
      <c r="D160" s="15" t="s">
        <v>176</v>
      </c>
      <c r="E160" s="15" t="s">
        <v>2</v>
      </c>
    </row>
    <row r="161" spans="1:5" x14ac:dyDescent="0.25">
      <c r="A161" s="13">
        <v>397</v>
      </c>
      <c r="B161" t="s">
        <v>3</v>
      </c>
      <c r="C161" s="15" t="s">
        <v>977</v>
      </c>
      <c r="D161" s="15" t="s">
        <v>978</v>
      </c>
      <c r="E161" s="15" t="s">
        <v>2</v>
      </c>
    </row>
    <row r="162" spans="1:5" x14ac:dyDescent="0.25">
      <c r="A162" s="13">
        <v>398</v>
      </c>
      <c r="B162" t="s">
        <v>3</v>
      </c>
      <c r="C162" s="15" t="s">
        <v>979</v>
      </c>
      <c r="D162" s="15" t="s">
        <v>980</v>
      </c>
      <c r="E162" s="15" t="s">
        <v>2</v>
      </c>
    </row>
    <row r="163" spans="1:5" x14ac:dyDescent="0.25">
      <c r="A163" s="13">
        <v>399</v>
      </c>
      <c r="B163" t="s">
        <v>3</v>
      </c>
      <c r="C163" s="15" t="s">
        <v>981</v>
      </c>
      <c r="D163" s="15" t="s">
        <v>982</v>
      </c>
      <c r="E163" s="15" t="s">
        <v>2</v>
      </c>
    </row>
    <row r="164" spans="1:5" x14ac:dyDescent="0.25">
      <c r="A164" s="13">
        <v>400</v>
      </c>
      <c r="B164" t="s">
        <v>3</v>
      </c>
      <c r="C164" s="15" t="s">
        <v>56</v>
      </c>
      <c r="D164" s="15" t="s">
        <v>244</v>
      </c>
      <c r="E164" s="15" t="s">
        <v>2</v>
      </c>
    </row>
    <row r="165" spans="1:5" x14ac:dyDescent="0.25">
      <c r="A165" s="13">
        <v>401</v>
      </c>
      <c r="B165" t="s">
        <v>3</v>
      </c>
      <c r="C165" s="15" t="s">
        <v>496</v>
      </c>
      <c r="D165" s="15" t="s">
        <v>983</v>
      </c>
      <c r="E165" s="15" t="s">
        <v>2</v>
      </c>
    </row>
    <row r="166" spans="1:5" x14ac:dyDescent="0.25">
      <c r="A166" s="13">
        <v>431</v>
      </c>
      <c r="B166" t="s">
        <v>3</v>
      </c>
      <c r="C166" s="14" t="s">
        <v>263</v>
      </c>
      <c r="D166" s="14" t="s">
        <v>264</v>
      </c>
      <c r="E166" s="14" t="s">
        <v>29</v>
      </c>
    </row>
    <row r="167" spans="1:5" x14ac:dyDescent="0.25">
      <c r="A167" s="13">
        <v>432</v>
      </c>
      <c r="B167" t="s">
        <v>3</v>
      </c>
      <c r="C167" s="14" t="s">
        <v>265</v>
      </c>
      <c r="D167" s="14" t="s">
        <v>266</v>
      </c>
      <c r="E167" s="14" t="s">
        <v>29</v>
      </c>
    </row>
    <row r="168" spans="1:5" x14ac:dyDescent="0.25">
      <c r="A168" s="13">
        <v>433</v>
      </c>
      <c r="B168" t="s">
        <v>3</v>
      </c>
      <c r="C168" s="14" t="s">
        <v>267</v>
      </c>
      <c r="D168" s="14" t="s">
        <v>268</v>
      </c>
      <c r="E168" s="14" t="s">
        <v>29</v>
      </c>
    </row>
    <row r="169" spans="1:5" x14ac:dyDescent="0.25">
      <c r="A169" s="13">
        <v>434</v>
      </c>
      <c r="B169" t="s">
        <v>3</v>
      </c>
      <c r="C169" s="14" t="s">
        <v>269</v>
      </c>
      <c r="D169" s="14" t="s">
        <v>270</v>
      </c>
      <c r="E169" s="14" t="s">
        <v>29</v>
      </c>
    </row>
    <row r="170" spans="1:5" x14ac:dyDescent="0.25">
      <c r="A170" s="13">
        <v>435</v>
      </c>
      <c r="B170" t="s">
        <v>3</v>
      </c>
      <c r="C170" s="14" t="s">
        <v>271</v>
      </c>
      <c r="D170" s="14" t="s">
        <v>178</v>
      </c>
      <c r="E170" s="14" t="s">
        <v>29</v>
      </c>
    </row>
    <row r="171" spans="1:5" x14ac:dyDescent="0.25">
      <c r="A171" s="13">
        <v>436</v>
      </c>
      <c r="B171" t="s">
        <v>3</v>
      </c>
      <c r="C171" s="14" t="s">
        <v>44</v>
      </c>
      <c r="D171" s="14" t="s">
        <v>272</v>
      </c>
      <c r="E171" s="14" t="s">
        <v>29</v>
      </c>
    </row>
    <row r="172" spans="1:5" x14ac:dyDescent="0.25">
      <c r="A172" s="13">
        <v>437</v>
      </c>
      <c r="B172" t="s">
        <v>3</v>
      </c>
      <c r="C172" s="14" t="s">
        <v>273</v>
      </c>
      <c r="D172" s="14" t="s">
        <v>274</v>
      </c>
      <c r="E172" s="14" t="s">
        <v>29</v>
      </c>
    </row>
    <row r="173" spans="1:5" x14ac:dyDescent="0.25">
      <c r="A173" s="13">
        <v>438</v>
      </c>
      <c r="B173" t="s">
        <v>3</v>
      </c>
      <c r="C173" s="14" t="s">
        <v>275</v>
      </c>
      <c r="D173" s="19" t="s">
        <v>276</v>
      </c>
      <c r="E173" s="20" t="s">
        <v>29</v>
      </c>
    </row>
    <row r="174" spans="1:5" x14ac:dyDescent="0.25">
      <c r="A174" s="13">
        <v>439</v>
      </c>
      <c r="B174" t="s">
        <v>3</v>
      </c>
      <c r="C174" s="14" t="s">
        <v>277</v>
      </c>
      <c r="D174" s="14" t="s">
        <v>278</v>
      </c>
      <c r="E174" s="14" t="s">
        <v>29</v>
      </c>
    </row>
    <row r="175" spans="1:5" x14ac:dyDescent="0.25">
      <c r="A175" s="13">
        <v>440</v>
      </c>
      <c r="B175" t="s">
        <v>3</v>
      </c>
      <c r="C175" s="14" t="s">
        <v>279</v>
      </c>
      <c r="D175" s="14" t="s">
        <v>278</v>
      </c>
      <c r="E175" s="14" t="s">
        <v>29</v>
      </c>
    </row>
    <row r="176" spans="1:5" x14ac:dyDescent="0.25">
      <c r="A176" s="13">
        <v>441</v>
      </c>
      <c r="B176" t="s">
        <v>3</v>
      </c>
      <c r="C176" s="14" t="s">
        <v>280</v>
      </c>
      <c r="D176" s="14" t="s">
        <v>184</v>
      </c>
      <c r="E176" s="14" t="s">
        <v>29</v>
      </c>
    </row>
    <row r="177" spans="1:5" x14ac:dyDescent="0.25">
      <c r="A177" s="13">
        <v>442</v>
      </c>
      <c r="B177" t="s">
        <v>3</v>
      </c>
      <c r="C177" s="14" t="s">
        <v>281</v>
      </c>
      <c r="D177" s="14" t="s">
        <v>282</v>
      </c>
      <c r="E177" s="14" t="s">
        <v>29</v>
      </c>
    </row>
    <row r="178" spans="1:5" x14ac:dyDescent="0.25">
      <c r="A178" s="13">
        <v>443</v>
      </c>
      <c r="B178" t="s">
        <v>3</v>
      </c>
      <c r="C178" s="14" t="s">
        <v>283</v>
      </c>
      <c r="D178" s="14" t="s">
        <v>284</v>
      </c>
      <c r="E178" s="14" t="s">
        <v>29</v>
      </c>
    </row>
    <row r="179" spans="1:5" x14ac:dyDescent="0.25">
      <c r="A179" s="13">
        <v>444</v>
      </c>
      <c r="B179" t="s">
        <v>3</v>
      </c>
      <c r="C179" s="14" t="s">
        <v>285</v>
      </c>
      <c r="D179" s="14" t="s">
        <v>186</v>
      </c>
      <c r="E179" s="14" t="s">
        <v>29</v>
      </c>
    </row>
    <row r="180" spans="1:5" x14ac:dyDescent="0.25">
      <c r="A180" s="13">
        <v>445</v>
      </c>
      <c r="B180" t="s">
        <v>3</v>
      </c>
      <c r="C180" s="14" t="s">
        <v>142</v>
      </c>
      <c r="D180" s="14" t="s">
        <v>286</v>
      </c>
      <c r="E180" s="14" t="s">
        <v>29</v>
      </c>
    </row>
    <row r="181" spans="1:5" x14ac:dyDescent="0.25">
      <c r="A181" s="13">
        <v>446</v>
      </c>
      <c r="B181" t="s">
        <v>3</v>
      </c>
      <c r="C181" s="14" t="s">
        <v>287</v>
      </c>
      <c r="D181" s="14" t="s">
        <v>288</v>
      </c>
      <c r="E181" s="14" t="s">
        <v>29</v>
      </c>
    </row>
    <row r="182" spans="1:5" x14ac:dyDescent="0.25">
      <c r="A182" s="13">
        <v>447</v>
      </c>
      <c r="B182" t="s">
        <v>3</v>
      </c>
      <c r="C182" s="14" t="s">
        <v>105</v>
      </c>
      <c r="D182" s="14" t="s">
        <v>190</v>
      </c>
      <c r="E182" s="14" t="s">
        <v>29</v>
      </c>
    </row>
    <row r="183" spans="1:5" x14ac:dyDescent="0.25">
      <c r="A183" s="13">
        <v>448</v>
      </c>
      <c r="B183" t="s">
        <v>3</v>
      </c>
      <c r="C183" s="14" t="s">
        <v>289</v>
      </c>
      <c r="D183" s="14" t="s">
        <v>290</v>
      </c>
      <c r="E183" s="14" t="s">
        <v>29</v>
      </c>
    </row>
    <row r="184" spans="1:5" x14ac:dyDescent="0.25">
      <c r="A184" s="13">
        <v>449</v>
      </c>
      <c r="B184" t="s">
        <v>3</v>
      </c>
      <c r="C184" s="14" t="s">
        <v>291</v>
      </c>
      <c r="D184" s="14" t="s">
        <v>292</v>
      </c>
      <c r="E184" s="14" t="s">
        <v>29</v>
      </c>
    </row>
    <row r="185" spans="1:5" x14ac:dyDescent="0.25">
      <c r="A185" s="13">
        <v>450</v>
      </c>
      <c r="B185" t="s">
        <v>3</v>
      </c>
      <c r="C185" s="14" t="s">
        <v>293</v>
      </c>
      <c r="D185" s="14" t="s">
        <v>294</v>
      </c>
      <c r="E185" s="14" t="s">
        <v>29</v>
      </c>
    </row>
    <row r="186" spans="1:5" x14ac:dyDescent="0.25">
      <c r="A186" s="13">
        <v>451</v>
      </c>
      <c r="B186" t="s">
        <v>3</v>
      </c>
      <c r="C186" s="14" t="s">
        <v>295</v>
      </c>
      <c r="D186" s="14" t="s">
        <v>296</v>
      </c>
      <c r="E186" s="14" t="s">
        <v>29</v>
      </c>
    </row>
    <row r="187" spans="1:5" x14ac:dyDescent="0.25">
      <c r="A187" s="13">
        <v>452</v>
      </c>
      <c r="B187" t="s">
        <v>3</v>
      </c>
      <c r="C187" s="14" t="s">
        <v>297</v>
      </c>
      <c r="D187" s="14" t="s">
        <v>194</v>
      </c>
      <c r="E187" s="14" t="s">
        <v>29</v>
      </c>
    </row>
    <row r="188" spans="1:5" x14ac:dyDescent="0.25">
      <c r="A188" s="13">
        <v>453</v>
      </c>
      <c r="B188" t="s">
        <v>3</v>
      </c>
      <c r="C188" s="14" t="s">
        <v>298</v>
      </c>
      <c r="D188" s="14" t="s">
        <v>197</v>
      </c>
      <c r="E188" s="14" t="s">
        <v>29</v>
      </c>
    </row>
    <row r="189" spans="1:5" x14ac:dyDescent="0.25">
      <c r="A189" s="13">
        <v>454</v>
      </c>
      <c r="B189" t="s">
        <v>3</v>
      </c>
      <c r="C189" s="14" t="s">
        <v>299</v>
      </c>
      <c r="D189" s="14" t="s">
        <v>300</v>
      </c>
      <c r="E189" s="14" t="s">
        <v>29</v>
      </c>
    </row>
    <row r="190" spans="1:5" x14ac:dyDescent="0.25">
      <c r="A190" s="13">
        <v>455</v>
      </c>
      <c r="B190" t="s">
        <v>3</v>
      </c>
      <c r="C190" s="14" t="s">
        <v>301</v>
      </c>
      <c r="D190" s="14" t="s">
        <v>302</v>
      </c>
      <c r="E190" s="14" t="s">
        <v>29</v>
      </c>
    </row>
    <row r="191" spans="1:5" x14ac:dyDescent="0.25">
      <c r="A191" s="13">
        <v>456</v>
      </c>
      <c r="B191" t="s">
        <v>3</v>
      </c>
      <c r="C191" s="14" t="s">
        <v>303</v>
      </c>
      <c r="D191" s="14" t="s">
        <v>304</v>
      </c>
      <c r="E191" s="14" t="s">
        <v>29</v>
      </c>
    </row>
    <row r="192" spans="1:5" x14ac:dyDescent="0.25">
      <c r="A192" s="13">
        <v>457</v>
      </c>
      <c r="B192" t="s">
        <v>3</v>
      </c>
      <c r="C192" s="14" t="s">
        <v>305</v>
      </c>
      <c r="D192" s="14" t="s">
        <v>306</v>
      </c>
      <c r="E192" s="14" t="s">
        <v>29</v>
      </c>
    </row>
    <row r="193" spans="1:5" x14ac:dyDescent="0.25">
      <c r="A193" s="13">
        <v>458</v>
      </c>
      <c r="B193" t="s">
        <v>3</v>
      </c>
      <c r="C193" s="14" t="s">
        <v>307</v>
      </c>
      <c r="D193" s="14" t="s">
        <v>308</v>
      </c>
      <c r="E193" s="14" t="s">
        <v>29</v>
      </c>
    </row>
    <row r="194" spans="1:5" x14ac:dyDescent="0.25">
      <c r="A194" s="13">
        <v>459</v>
      </c>
      <c r="B194" t="s">
        <v>3</v>
      </c>
      <c r="C194" s="14" t="s">
        <v>309</v>
      </c>
      <c r="D194" s="14" t="s">
        <v>154</v>
      </c>
      <c r="E194" s="14" t="s">
        <v>29</v>
      </c>
    </row>
    <row r="195" spans="1:5" x14ac:dyDescent="0.25">
      <c r="A195" s="13">
        <v>460</v>
      </c>
      <c r="B195" t="s">
        <v>3</v>
      </c>
      <c r="C195" s="14" t="s">
        <v>291</v>
      </c>
      <c r="D195" s="14" t="s">
        <v>310</v>
      </c>
      <c r="E195" s="14" t="s">
        <v>29</v>
      </c>
    </row>
    <row r="196" spans="1:5" x14ac:dyDescent="0.25">
      <c r="A196" s="13">
        <v>461</v>
      </c>
      <c r="B196" t="s">
        <v>3</v>
      </c>
      <c r="C196" s="14" t="s">
        <v>311</v>
      </c>
      <c r="D196" s="14" t="s">
        <v>312</v>
      </c>
      <c r="E196" s="14" t="s">
        <v>29</v>
      </c>
    </row>
    <row r="197" spans="1:5" x14ac:dyDescent="0.25">
      <c r="A197" s="13">
        <v>462</v>
      </c>
      <c r="B197" t="s">
        <v>3</v>
      </c>
      <c r="C197" s="14" t="s">
        <v>313</v>
      </c>
      <c r="D197" s="14" t="s">
        <v>314</v>
      </c>
      <c r="E197" s="14" t="s">
        <v>29</v>
      </c>
    </row>
    <row r="198" spans="1:5" x14ac:dyDescent="0.25">
      <c r="A198" s="13">
        <v>463</v>
      </c>
      <c r="B198" t="s">
        <v>3</v>
      </c>
      <c r="C198" s="14" t="s">
        <v>283</v>
      </c>
      <c r="D198" s="14" t="s">
        <v>314</v>
      </c>
      <c r="E198" s="14" t="s">
        <v>29</v>
      </c>
    </row>
    <row r="199" spans="1:5" x14ac:dyDescent="0.25">
      <c r="A199" s="13">
        <v>464</v>
      </c>
      <c r="B199" t="s">
        <v>3</v>
      </c>
      <c r="C199" s="14" t="s">
        <v>293</v>
      </c>
      <c r="D199" s="14" t="s">
        <v>315</v>
      </c>
      <c r="E199" s="14" t="s">
        <v>29</v>
      </c>
    </row>
    <row r="200" spans="1:5" x14ac:dyDescent="0.25">
      <c r="A200" s="13">
        <v>465</v>
      </c>
      <c r="B200" t="s">
        <v>3</v>
      </c>
      <c r="C200" s="14" t="s">
        <v>316</v>
      </c>
      <c r="D200" s="14" t="s">
        <v>231</v>
      </c>
      <c r="E200" s="14" t="s">
        <v>29</v>
      </c>
    </row>
    <row r="201" spans="1:5" x14ac:dyDescent="0.25">
      <c r="A201" s="13">
        <v>466</v>
      </c>
      <c r="B201" t="s">
        <v>3</v>
      </c>
      <c r="C201" s="14" t="s">
        <v>317</v>
      </c>
      <c r="D201" s="14" t="s">
        <v>233</v>
      </c>
      <c r="E201" s="14" t="s">
        <v>29</v>
      </c>
    </row>
    <row r="202" spans="1:5" x14ac:dyDescent="0.25">
      <c r="A202" s="13">
        <v>467</v>
      </c>
      <c r="B202" t="s">
        <v>3</v>
      </c>
      <c r="C202" s="14" t="s">
        <v>318</v>
      </c>
      <c r="D202" s="14" t="s">
        <v>234</v>
      </c>
      <c r="E202" s="14" t="s">
        <v>29</v>
      </c>
    </row>
    <row r="203" spans="1:5" x14ac:dyDescent="0.25">
      <c r="A203" s="13">
        <v>468</v>
      </c>
      <c r="B203" t="s">
        <v>3</v>
      </c>
      <c r="C203" s="14" t="s">
        <v>319</v>
      </c>
      <c r="D203" s="14" t="s">
        <v>320</v>
      </c>
      <c r="E203" s="14" t="s">
        <v>29</v>
      </c>
    </row>
    <row r="204" spans="1:5" x14ac:dyDescent="0.25">
      <c r="A204" s="13">
        <v>469</v>
      </c>
      <c r="B204" t="s">
        <v>3</v>
      </c>
      <c r="C204" s="14" t="s">
        <v>281</v>
      </c>
      <c r="D204" s="14" t="s">
        <v>240</v>
      </c>
      <c r="E204" s="14" t="s">
        <v>29</v>
      </c>
    </row>
    <row r="205" spans="1:5" x14ac:dyDescent="0.25">
      <c r="A205" s="13">
        <v>470</v>
      </c>
      <c r="B205" t="s">
        <v>3</v>
      </c>
      <c r="C205" s="14" t="s">
        <v>321</v>
      </c>
      <c r="D205" s="14" t="s">
        <v>322</v>
      </c>
      <c r="E205" s="14" t="s">
        <v>29</v>
      </c>
    </row>
    <row r="206" spans="1:5" x14ac:dyDescent="0.25">
      <c r="A206" s="13">
        <v>471</v>
      </c>
      <c r="B206" t="s">
        <v>3</v>
      </c>
      <c r="C206" s="14" t="s">
        <v>293</v>
      </c>
      <c r="D206" s="14" t="s">
        <v>322</v>
      </c>
      <c r="E206" s="14" t="s">
        <v>29</v>
      </c>
    </row>
    <row r="207" spans="1:5" x14ac:dyDescent="0.25">
      <c r="A207" s="13">
        <v>472</v>
      </c>
      <c r="B207" t="s">
        <v>3</v>
      </c>
      <c r="C207" s="14" t="s">
        <v>323</v>
      </c>
      <c r="D207" s="14" t="s">
        <v>244</v>
      </c>
      <c r="E207" s="14" t="s">
        <v>29</v>
      </c>
    </row>
    <row r="208" spans="1:5" x14ac:dyDescent="0.25">
      <c r="A208" s="13">
        <v>473</v>
      </c>
      <c r="B208" t="s">
        <v>3</v>
      </c>
      <c r="C208" s="14" t="s">
        <v>271</v>
      </c>
      <c r="D208" s="14" t="s">
        <v>324</v>
      </c>
      <c r="E208" s="14" t="s">
        <v>29</v>
      </c>
    </row>
    <row r="209" spans="1:5" x14ac:dyDescent="0.25">
      <c r="A209" s="13">
        <v>474</v>
      </c>
      <c r="B209" t="s">
        <v>3</v>
      </c>
      <c r="C209" s="14" t="s">
        <v>325</v>
      </c>
      <c r="D209" s="14" t="s">
        <v>326</v>
      </c>
      <c r="E209" s="14" t="s">
        <v>29</v>
      </c>
    </row>
    <row r="210" spans="1:5" x14ac:dyDescent="0.25">
      <c r="A210" s="13">
        <v>475</v>
      </c>
      <c r="B210" t="s">
        <v>3</v>
      </c>
      <c r="C210" s="14" t="s">
        <v>327</v>
      </c>
      <c r="D210" s="16" t="s">
        <v>246</v>
      </c>
      <c r="E210" s="16" t="s">
        <v>29</v>
      </c>
    </row>
    <row r="211" spans="1:5" x14ac:dyDescent="0.25">
      <c r="A211" s="13">
        <v>476</v>
      </c>
      <c r="B211" t="s">
        <v>3</v>
      </c>
      <c r="C211" s="14" t="s">
        <v>328</v>
      </c>
      <c r="D211" s="16" t="s">
        <v>248</v>
      </c>
      <c r="E211" s="16" t="s">
        <v>29</v>
      </c>
    </row>
    <row r="212" spans="1:5" x14ac:dyDescent="0.25">
      <c r="A212" s="13">
        <v>477</v>
      </c>
      <c r="B212" t="s">
        <v>3</v>
      </c>
      <c r="C212" s="14" t="s">
        <v>329</v>
      </c>
      <c r="D212" s="14" t="s">
        <v>330</v>
      </c>
      <c r="E212" s="14" t="s">
        <v>29</v>
      </c>
    </row>
    <row r="213" spans="1:5" x14ac:dyDescent="0.25">
      <c r="A213" s="13">
        <v>478</v>
      </c>
      <c r="B213" t="s">
        <v>3</v>
      </c>
      <c r="C213" s="14" t="s">
        <v>331</v>
      </c>
      <c r="D213" s="20" t="s">
        <v>249</v>
      </c>
      <c r="E213" s="20" t="s">
        <v>29</v>
      </c>
    </row>
    <row r="214" spans="1:5" x14ac:dyDescent="0.25">
      <c r="A214" s="13">
        <v>479</v>
      </c>
      <c r="B214" t="s">
        <v>3</v>
      </c>
      <c r="C214" s="14" t="s">
        <v>27</v>
      </c>
      <c r="D214" s="14" t="s">
        <v>250</v>
      </c>
      <c r="E214" s="14" t="s">
        <v>29</v>
      </c>
    </row>
    <row r="215" spans="1:5" x14ac:dyDescent="0.25">
      <c r="A215" s="13">
        <v>480</v>
      </c>
      <c r="B215" t="s">
        <v>3</v>
      </c>
      <c r="C215" s="14" t="s">
        <v>325</v>
      </c>
      <c r="D215" s="14" t="s">
        <v>332</v>
      </c>
      <c r="E215" s="14" t="s">
        <v>29</v>
      </c>
    </row>
    <row r="216" spans="1:5" x14ac:dyDescent="0.25">
      <c r="A216" s="13">
        <v>481</v>
      </c>
      <c r="B216" t="s">
        <v>3</v>
      </c>
      <c r="C216" s="14" t="s">
        <v>142</v>
      </c>
      <c r="D216" s="14" t="s">
        <v>333</v>
      </c>
      <c r="E216" s="14" t="s">
        <v>29</v>
      </c>
    </row>
    <row r="217" spans="1:5" x14ac:dyDescent="0.25">
      <c r="A217" s="13">
        <v>482</v>
      </c>
      <c r="B217" t="s">
        <v>3</v>
      </c>
      <c r="C217" s="14" t="s">
        <v>334</v>
      </c>
      <c r="D217" s="14" t="s">
        <v>335</v>
      </c>
      <c r="E217" s="14" t="s">
        <v>29</v>
      </c>
    </row>
    <row r="218" spans="1:5" x14ac:dyDescent="0.25">
      <c r="A218" s="13">
        <v>483</v>
      </c>
      <c r="B218" t="s">
        <v>3</v>
      </c>
      <c r="C218" s="14" t="s">
        <v>295</v>
      </c>
      <c r="D218" s="14" t="s">
        <v>336</v>
      </c>
      <c r="E218" s="14" t="s">
        <v>29</v>
      </c>
    </row>
    <row r="219" spans="1:5" x14ac:dyDescent="0.25">
      <c r="A219" s="13">
        <v>484</v>
      </c>
      <c r="B219" t="s">
        <v>3</v>
      </c>
      <c r="C219" s="14" t="s">
        <v>337</v>
      </c>
      <c r="D219" s="14" t="s">
        <v>338</v>
      </c>
      <c r="E219" s="14" t="s">
        <v>29</v>
      </c>
    </row>
    <row r="220" spans="1:5" x14ac:dyDescent="0.25">
      <c r="A220" s="13">
        <v>485</v>
      </c>
      <c r="B220" t="s">
        <v>3</v>
      </c>
      <c r="C220" s="14" t="s">
        <v>281</v>
      </c>
      <c r="D220" s="14" t="s">
        <v>339</v>
      </c>
      <c r="E220" s="14" t="s">
        <v>29</v>
      </c>
    </row>
    <row r="221" spans="1:5" x14ac:dyDescent="0.25">
      <c r="A221" s="13">
        <v>486</v>
      </c>
      <c r="B221" t="s">
        <v>3</v>
      </c>
      <c r="C221" s="14" t="s">
        <v>285</v>
      </c>
      <c r="D221" s="14" t="s">
        <v>340</v>
      </c>
      <c r="E221" s="14" t="s">
        <v>29</v>
      </c>
    </row>
    <row r="222" spans="1:5" x14ac:dyDescent="0.25">
      <c r="A222" s="13">
        <v>487</v>
      </c>
      <c r="B222" t="s">
        <v>3</v>
      </c>
      <c r="C222" s="14" t="s">
        <v>32</v>
      </c>
      <c r="D222" s="14" t="s">
        <v>80</v>
      </c>
      <c r="E222" s="14" t="s">
        <v>29</v>
      </c>
    </row>
    <row r="223" spans="1:5" x14ac:dyDescent="0.25">
      <c r="A223" s="13">
        <v>488</v>
      </c>
      <c r="B223" t="s">
        <v>3</v>
      </c>
      <c r="C223" s="14" t="s">
        <v>283</v>
      </c>
      <c r="D223" s="14" t="s">
        <v>341</v>
      </c>
      <c r="E223" s="14" t="s">
        <v>29</v>
      </c>
    </row>
    <row r="224" spans="1:5" x14ac:dyDescent="0.25">
      <c r="A224" s="13">
        <v>489</v>
      </c>
      <c r="B224" t="s">
        <v>3</v>
      </c>
      <c r="C224" s="14" t="s">
        <v>342</v>
      </c>
      <c r="D224" s="14" t="s">
        <v>198</v>
      </c>
      <c r="E224" s="14" t="s">
        <v>29</v>
      </c>
    </row>
    <row r="225" spans="1:6" x14ac:dyDescent="0.25">
      <c r="A225" s="13">
        <v>490</v>
      </c>
      <c r="B225" t="s">
        <v>3</v>
      </c>
      <c r="C225" s="14" t="s">
        <v>105</v>
      </c>
      <c r="D225" s="14" t="s">
        <v>190</v>
      </c>
      <c r="E225" s="15" t="s">
        <v>29</v>
      </c>
      <c r="F225" s="42"/>
    </row>
    <row r="226" spans="1:6" x14ac:dyDescent="0.25">
      <c r="A226" s="13">
        <v>491</v>
      </c>
      <c r="B226" t="s">
        <v>3</v>
      </c>
      <c r="C226" s="14" t="s">
        <v>86</v>
      </c>
      <c r="D226" s="14" t="s">
        <v>343</v>
      </c>
      <c r="E226" s="14" t="s">
        <v>29</v>
      </c>
    </row>
    <row r="227" spans="1:6" x14ac:dyDescent="0.25">
      <c r="A227" s="13">
        <v>492</v>
      </c>
      <c r="B227" t="s">
        <v>3</v>
      </c>
      <c r="C227" s="14" t="s">
        <v>344</v>
      </c>
      <c r="D227" s="14" t="s">
        <v>345</v>
      </c>
      <c r="E227" s="14" t="s">
        <v>29</v>
      </c>
    </row>
    <row r="228" spans="1:6" x14ac:dyDescent="0.25">
      <c r="A228" s="13">
        <v>493</v>
      </c>
      <c r="B228" t="s">
        <v>3</v>
      </c>
      <c r="C228" s="14" t="s">
        <v>58</v>
      </c>
      <c r="D228" s="14" t="s">
        <v>346</v>
      </c>
      <c r="E228" s="14" t="s">
        <v>29</v>
      </c>
    </row>
    <row r="229" spans="1:6" x14ac:dyDescent="0.25">
      <c r="A229" s="13">
        <v>494</v>
      </c>
      <c r="B229" t="s">
        <v>3</v>
      </c>
      <c r="C229" s="14" t="s">
        <v>984</v>
      </c>
      <c r="D229" s="14" t="s">
        <v>194</v>
      </c>
      <c r="E229" s="14" t="s">
        <v>29</v>
      </c>
    </row>
    <row r="230" spans="1:6" x14ac:dyDescent="0.25">
      <c r="A230" s="13">
        <v>495</v>
      </c>
      <c r="B230" t="s">
        <v>3</v>
      </c>
      <c r="C230" s="14" t="s">
        <v>167</v>
      </c>
      <c r="D230" s="14" t="s">
        <v>985</v>
      </c>
      <c r="E230" s="14" t="s">
        <v>29</v>
      </c>
    </row>
    <row r="231" spans="1:6" x14ac:dyDescent="0.25">
      <c r="A231" s="13">
        <v>496</v>
      </c>
      <c r="B231" t="s">
        <v>3</v>
      </c>
      <c r="C231" s="14" t="s">
        <v>418</v>
      </c>
      <c r="D231" s="14" t="s">
        <v>986</v>
      </c>
      <c r="E231" s="14" t="s">
        <v>29</v>
      </c>
    </row>
    <row r="232" spans="1:6" x14ac:dyDescent="0.25">
      <c r="A232" s="13">
        <v>497</v>
      </c>
      <c r="B232" t="s">
        <v>3</v>
      </c>
      <c r="C232" s="14" t="s">
        <v>963</v>
      </c>
      <c r="D232" s="14" t="s">
        <v>324</v>
      </c>
      <c r="E232" s="14" t="s">
        <v>29</v>
      </c>
    </row>
    <row r="233" spans="1:6" x14ac:dyDescent="0.25">
      <c r="A233" s="13">
        <v>498</v>
      </c>
      <c r="B233" t="s">
        <v>3</v>
      </c>
      <c r="C233" s="14" t="s">
        <v>515</v>
      </c>
      <c r="D233" s="14" t="s">
        <v>987</v>
      </c>
      <c r="E233" s="14" t="s">
        <v>29</v>
      </c>
    </row>
    <row r="234" spans="1:6" x14ac:dyDescent="0.25">
      <c r="A234" s="13">
        <v>499</v>
      </c>
      <c r="B234" t="s">
        <v>3</v>
      </c>
      <c r="C234" s="14" t="s">
        <v>280</v>
      </c>
      <c r="D234" s="14" t="s">
        <v>240</v>
      </c>
      <c r="E234" s="14" t="s">
        <v>29</v>
      </c>
    </row>
    <row r="235" spans="1:6" x14ac:dyDescent="0.25">
      <c r="A235" s="13">
        <v>500</v>
      </c>
      <c r="B235" t="s">
        <v>3</v>
      </c>
      <c r="C235" s="43" t="s">
        <v>991</v>
      </c>
      <c r="D235" s="43" t="s">
        <v>992</v>
      </c>
      <c r="E235" s="14" t="s">
        <v>29</v>
      </c>
    </row>
    <row r="236" spans="1:6" x14ac:dyDescent="0.25">
      <c r="A236" s="13">
        <v>501</v>
      </c>
      <c r="B236" t="s">
        <v>3</v>
      </c>
      <c r="C236" s="43" t="s">
        <v>267</v>
      </c>
      <c r="D236" s="43" t="s">
        <v>62</v>
      </c>
      <c r="E236" s="14" t="s">
        <v>29</v>
      </c>
    </row>
    <row r="237" spans="1:6" x14ac:dyDescent="0.25">
      <c r="A237" s="13">
        <v>502</v>
      </c>
      <c r="B237" t="s">
        <v>3</v>
      </c>
      <c r="C237" s="14" t="s">
        <v>323</v>
      </c>
      <c r="D237" s="14" t="s">
        <v>244</v>
      </c>
      <c r="E237" s="14" t="s">
        <v>29</v>
      </c>
    </row>
    <row r="238" spans="1:6" x14ac:dyDescent="0.25">
      <c r="A238" s="13">
        <v>503</v>
      </c>
      <c r="B238" t="s">
        <v>3</v>
      </c>
      <c r="C238" s="14" t="s">
        <v>293</v>
      </c>
      <c r="D238" s="14" t="s">
        <v>315</v>
      </c>
      <c r="E238" s="14" t="s">
        <v>29</v>
      </c>
    </row>
    <row r="239" spans="1:6" x14ac:dyDescent="0.25">
      <c r="A239" s="13">
        <v>504</v>
      </c>
      <c r="B239" t="s">
        <v>3</v>
      </c>
      <c r="C239" s="14" t="s">
        <v>309</v>
      </c>
      <c r="D239" s="14" t="s">
        <v>154</v>
      </c>
      <c r="E239" s="14" t="s">
        <v>29</v>
      </c>
    </row>
    <row r="240" spans="1:6" x14ac:dyDescent="0.25">
      <c r="A240" s="13">
        <v>505</v>
      </c>
      <c r="B240" t="s">
        <v>3</v>
      </c>
      <c r="C240" s="14" t="s">
        <v>328</v>
      </c>
      <c r="D240" s="14" t="s">
        <v>988</v>
      </c>
      <c r="E240" s="14" t="s">
        <v>29</v>
      </c>
    </row>
    <row r="241" spans="1:5" x14ac:dyDescent="0.25">
      <c r="A241" s="13">
        <v>506</v>
      </c>
      <c r="B241" t="s">
        <v>3</v>
      </c>
      <c r="C241" s="14" t="s">
        <v>265</v>
      </c>
      <c r="D241" s="14" t="s">
        <v>266</v>
      </c>
      <c r="E241" s="14" t="s">
        <v>29</v>
      </c>
    </row>
    <row r="242" spans="1:5" x14ac:dyDescent="0.25">
      <c r="A242" s="13">
        <v>507</v>
      </c>
      <c r="B242" t="s">
        <v>3</v>
      </c>
      <c r="C242" s="14" t="s">
        <v>285</v>
      </c>
      <c r="D242" s="14" t="s">
        <v>989</v>
      </c>
      <c r="E242" s="14" t="s">
        <v>29</v>
      </c>
    </row>
    <row r="243" spans="1:5" x14ac:dyDescent="0.25">
      <c r="A243" s="13">
        <v>508</v>
      </c>
      <c r="B243" t="s">
        <v>3</v>
      </c>
      <c r="C243" s="14" t="s">
        <v>38</v>
      </c>
      <c r="D243" s="14" t="s">
        <v>990</v>
      </c>
      <c r="E243" s="14" t="s">
        <v>29</v>
      </c>
    </row>
    <row r="244" spans="1:5" x14ac:dyDescent="0.25">
      <c r="A244" s="13">
        <v>509</v>
      </c>
      <c r="B244" t="s">
        <v>3</v>
      </c>
      <c r="C244" s="14" t="s">
        <v>142</v>
      </c>
      <c r="D244" s="14" t="s">
        <v>993</v>
      </c>
      <c r="E244" s="14" t="s">
        <v>29</v>
      </c>
    </row>
    <row r="245" spans="1:5" x14ac:dyDescent="0.25">
      <c r="A245" s="13">
        <v>531</v>
      </c>
      <c r="B245" t="s">
        <v>16</v>
      </c>
      <c r="C245" s="14" t="s">
        <v>347</v>
      </c>
      <c r="D245" s="14" t="s">
        <v>348</v>
      </c>
      <c r="E245" s="14" t="s">
        <v>2</v>
      </c>
    </row>
    <row r="246" spans="1:5" x14ac:dyDescent="0.25">
      <c r="A246" s="13">
        <v>532</v>
      </c>
      <c r="B246" t="s">
        <v>16</v>
      </c>
      <c r="C246" s="14" t="s">
        <v>283</v>
      </c>
      <c r="D246" s="14" t="s">
        <v>174</v>
      </c>
      <c r="E246" s="14" t="s">
        <v>29</v>
      </c>
    </row>
    <row r="247" spans="1:5" x14ac:dyDescent="0.25">
      <c r="A247" s="13">
        <v>533</v>
      </c>
      <c r="B247" t="s">
        <v>16</v>
      </c>
      <c r="C247" s="14" t="s">
        <v>215</v>
      </c>
      <c r="D247" s="14" t="s">
        <v>166</v>
      </c>
      <c r="E247" s="14" t="s">
        <v>2</v>
      </c>
    </row>
    <row r="248" spans="1:5" x14ac:dyDescent="0.25">
      <c r="A248" s="13">
        <v>534</v>
      </c>
      <c r="B248" t="s">
        <v>16</v>
      </c>
      <c r="C248" s="14" t="s">
        <v>78</v>
      </c>
      <c r="D248" s="14" t="s">
        <v>349</v>
      </c>
      <c r="E248" s="14" t="s">
        <v>2</v>
      </c>
    </row>
    <row r="249" spans="1:5" x14ac:dyDescent="0.25">
      <c r="A249" s="13">
        <v>535</v>
      </c>
      <c r="B249" t="s">
        <v>16</v>
      </c>
      <c r="C249" s="14" t="s">
        <v>112</v>
      </c>
      <c r="D249" s="14" t="s">
        <v>350</v>
      </c>
      <c r="E249" s="14" t="s">
        <v>2</v>
      </c>
    </row>
    <row r="250" spans="1:5" x14ac:dyDescent="0.25">
      <c r="A250" s="13">
        <v>536</v>
      </c>
      <c r="B250" t="s">
        <v>16</v>
      </c>
      <c r="C250" s="14" t="s">
        <v>323</v>
      </c>
      <c r="D250" s="14" t="s">
        <v>351</v>
      </c>
      <c r="E250" s="14" t="s">
        <v>29</v>
      </c>
    </row>
    <row r="251" spans="1:5" x14ac:dyDescent="0.25">
      <c r="A251" s="13">
        <v>537</v>
      </c>
      <c r="B251" t="s">
        <v>16</v>
      </c>
      <c r="C251" s="14" t="s">
        <v>46</v>
      </c>
      <c r="D251" s="14" t="s">
        <v>352</v>
      </c>
      <c r="E251" s="14" t="s">
        <v>2</v>
      </c>
    </row>
    <row r="252" spans="1:5" x14ac:dyDescent="0.25">
      <c r="A252" s="13">
        <v>538</v>
      </c>
      <c r="B252" t="s">
        <v>16</v>
      </c>
      <c r="C252" s="14" t="s">
        <v>46</v>
      </c>
      <c r="D252" s="14" t="s">
        <v>353</v>
      </c>
      <c r="E252" s="14" t="s">
        <v>2</v>
      </c>
    </row>
    <row r="253" spans="1:5" x14ac:dyDescent="0.25">
      <c r="A253" s="13">
        <v>539</v>
      </c>
      <c r="B253" t="s">
        <v>16</v>
      </c>
      <c r="C253" s="14" t="s">
        <v>81</v>
      </c>
      <c r="D253" s="14" t="s">
        <v>354</v>
      </c>
      <c r="E253" s="14" t="s">
        <v>2</v>
      </c>
    </row>
    <row r="254" spans="1:5" x14ac:dyDescent="0.25">
      <c r="A254" s="13">
        <v>540</v>
      </c>
      <c r="B254" t="s">
        <v>16</v>
      </c>
      <c r="C254" s="14" t="s">
        <v>355</v>
      </c>
      <c r="D254" s="14" t="s">
        <v>356</v>
      </c>
      <c r="E254" s="14" t="s">
        <v>29</v>
      </c>
    </row>
    <row r="255" spans="1:5" x14ac:dyDescent="0.25">
      <c r="A255" s="13">
        <v>541</v>
      </c>
      <c r="B255" t="s">
        <v>16</v>
      </c>
      <c r="C255" s="14" t="s">
        <v>36</v>
      </c>
      <c r="D255" s="14" t="s">
        <v>356</v>
      </c>
      <c r="E255" s="14" t="s">
        <v>2</v>
      </c>
    </row>
    <row r="256" spans="1:5" x14ac:dyDescent="0.25">
      <c r="A256" s="13">
        <v>542</v>
      </c>
      <c r="B256" t="s">
        <v>16</v>
      </c>
      <c r="C256" s="14" t="s">
        <v>357</v>
      </c>
      <c r="D256" s="14" t="s">
        <v>356</v>
      </c>
      <c r="E256" s="14" t="s">
        <v>2</v>
      </c>
    </row>
    <row r="257" spans="1:5" ht="15.6" customHeight="1" x14ac:dyDescent="0.25">
      <c r="A257" s="13">
        <v>543</v>
      </c>
      <c r="B257" t="s">
        <v>16</v>
      </c>
      <c r="C257" s="14" t="s">
        <v>358</v>
      </c>
      <c r="D257" s="14" t="s">
        <v>359</v>
      </c>
      <c r="E257" s="14" t="s">
        <v>29</v>
      </c>
    </row>
    <row r="258" spans="1:5" x14ac:dyDescent="0.25">
      <c r="A258" s="13">
        <v>544</v>
      </c>
      <c r="B258" t="s">
        <v>16</v>
      </c>
      <c r="C258" s="15" t="s">
        <v>360</v>
      </c>
      <c r="D258" s="15" t="s">
        <v>361</v>
      </c>
      <c r="E258" s="14" t="s">
        <v>29</v>
      </c>
    </row>
    <row r="259" spans="1:5" x14ac:dyDescent="0.25">
      <c r="A259" s="13">
        <v>545</v>
      </c>
      <c r="B259" t="s">
        <v>16</v>
      </c>
      <c r="C259" s="14" t="s">
        <v>27</v>
      </c>
      <c r="D259" s="14" t="s">
        <v>362</v>
      </c>
      <c r="E259" s="14" t="s">
        <v>29</v>
      </c>
    </row>
    <row r="260" spans="1:5" x14ac:dyDescent="0.25">
      <c r="A260" s="13">
        <v>546</v>
      </c>
      <c r="B260" t="s">
        <v>16</v>
      </c>
      <c r="C260" s="15" t="s">
        <v>173</v>
      </c>
      <c r="D260" s="15" t="s">
        <v>343</v>
      </c>
      <c r="E260" s="14" t="s">
        <v>2</v>
      </c>
    </row>
    <row r="261" spans="1:5" x14ac:dyDescent="0.25">
      <c r="A261" s="13">
        <v>547</v>
      </c>
      <c r="B261" t="s">
        <v>16</v>
      </c>
      <c r="C261" s="15" t="s">
        <v>363</v>
      </c>
      <c r="D261" s="15" t="s">
        <v>343</v>
      </c>
      <c r="E261" s="15" t="s">
        <v>29</v>
      </c>
    </row>
    <row r="262" spans="1:5" x14ac:dyDescent="0.25">
      <c r="A262" s="13">
        <v>548</v>
      </c>
      <c r="B262" t="s">
        <v>16</v>
      </c>
      <c r="C262" s="15" t="s">
        <v>364</v>
      </c>
      <c r="D262" s="15" t="s">
        <v>365</v>
      </c>
      <c r="E262" s="15" t="s">
        <v>29</v>
      </c>
    </row>
    <row r="263" spans="1:5" x14ac:dyDescent="0.25">
      <c r="A263" s="13">
        <v>549</v>
      </c>
      <c r="B263" t="s">
        <v>16</v>
      </c>
      <c r="C263" s="15" t="s">
        <v>366</v>
      </c>
      <c r="D263" s="15" t="s">
        <v>365</v>
      </c>
      <c r="E263" s="15" t="s">
        <v>2</v>
      </c>
    </row>
    <row r="264" spans="1:5" x14ac:dyDescent="0.25">
      <c r="A264" s="13">
        <v>550</v>
      </c>
      <c r="B264" t="s">
        <v>16</v>
      </c>
      <c r="C264" s="15" t="s">
        <v>153</v>
      </c>
      <c r="D264" s="15" t="s">
        <v>367</v>
      </c>
      <c r="E264" s="15" t="s">
        <v>2</v>
      </c>
    </row>
    <row r="265" spans="1:5" x14ac:dyDescent="0.25">
      <c r="A265" s="13">
        <v>551</v>
      </c>
      <c r="B265" t="s">
        <v>16</v>
      </c>
      <c r="C265" s="15" t="s">
        <v>368</v>
      </c>
      <c r="D265" s="15" t="s">
        <v>369</v>
      </c>
      <c r="E265" s="15" t="s">
        <v>29</v>
      </c>
    </row>
    <row r="266" spans="1:5" x14ac:dyDescent="0.25">
      <c r="A266" s="13">
        <v>552</v>
      </c>
      <c r="B266" t="s">
        <v>16</v>
      </c>
      <c r="C266" s="15" t="s">
        <v>370</v>
      </c>
      <c r="D266" s="15" t="s">
        <v>371</v>
      </c>
      <c r="E266" s="15" t="s">
        <v>29</v>
      </c>
    </row>
    <row r="267" spans="1:5" x14ac:dyDescent="0.25">
      <c r="A267" s="13">
        <v>553</v>
      </c>
      <c r="B267" t="s">
        <v>16</v>
      </c>
      <c r="C267" s="15" t="s">
        <v>372</v>
      </c>
      <c r="D267" s="15" t="s">
        <v>373</v>
      </c>
      <c r="E267" s="15" t="s">
        <v>2</v>
      </c>
    </row>
    <row r="268" spans="1:5" x14ac:dyDescent="0.25">
      <c r="A268" s="13">
        <v>554</v>
      </c>
      <c r="B268" t="s">
        <v>16</v>
      </c>
      <c r="C268" s="15" t="s">
        <v>374</v>
      </c>
      <c r="D268" s="15" t="s">
        <v>375</v>
      </c>
      <c r="E268" s="15" t="s">
        <v>29</v>
      </c>
    </row>
    <row r="269" spans="1:5" x14ac:dyDescent="0.25">
      <c r="A269" s="13">
        <v>555</v>
      </c>
      <c r="B269" t="s">
        <v>16</v>
      </c>
      <c r="C269" s="15" t="s">
        <v>46</v>
      </c>
      <c r="D269" s="15" t="s">
        <v>375</v>
      </c>
      <c r="E269" s="15" t="s">
        <v>2</v>
      </c>
    </row>
    <row r="270" spans="1:5" x14ac:dyDescent="0.25">
      <c r="A270" s="13">
        <v>556</v>
      </c>
      <c r="B270" t="s">
        <v>16</v>
      </c>
      <c r="C270" s="15" t="s">
        <v>376</v>
      </c>
      <c r="D270" s="15" t="s">
        <v>375</v>
      </c>
      <c r="E270" s="15" t="s">
        <v>2</v>
      </c>
    </row>
    <row r="271" spans="1:5" x14ac:dyDescent="0.25">
      <c r="A271" s="13">
        <v>557</v>
      </c>
      <c r="B271" t="s">
        <v>16</v>
      </c>
      <c r="C271" s="15" t="s">
        <v>46</v>
      </c>
      <c r="D271" s="15" t="s">
        <v>377</v>
      </c>
      <c r="E271" s="15" t="s">
        <v>2</v>
      </c>
    </row>
    <row r="272" spans="1:5" x14ac:dyDescent="0.25">
      <c r="A272" s="13">
        <v>558</v>
      </c>
      <c r="B272" t="s">
        <v>16</v>
      </c>
      <c r="C272" s="15" t="s">
        <v>378</v>
      </c>
      <c r="D272" s="15" t="s">
        <v>379</v>
      </c>
      <c r="E272" s="15" t="s">
        <v>29</v>
      </c>
    </row>
    <row r="273" spans="1:5" x14ac:dyDescent="0.25">
      <c r="A273" s="13">
        <v>559</v>
      </c>
      <c r="B273" t="s">
        <v>16</v>
      </c>
      <c r="C273" s="15" t="s">
        <v>380</v>
      </c>
      <c r="D273" s="15" t="s">
        <v>381</v>
      </c>
      <c r="E273" s="15" t="s">
        <v>29</v>
      </c>
    </row>
    <row r="274" spans="1:5" x14ac:dyDescent="0.25">
      <c r="A274" s="13">
        <v>560</v>
      </c>
      <c r="B274" t="s">
        <v>16</v>
      </c>
      <c r="C274" s="15" t="s">
        <v>261</v>
      </c>
      <c r="D274" s="15" t="s">
        <v>382</v>
      </c>
      <c r="E274" s="15" t="s">
        <v>2</v>
      </c>
    </row>
    <row r="275" spans="1:5" x14ac:dyDescent="0.25">
      <c r="A275" s="13">
        <v>561</v>
      </c>
      <c r="B275" t="s">
        <v>16</v>
      </c>
      <c r="C275" s="15" t="s">
        <v>383</v>
      </c>
      <c r="D275" s="15" t="s">
        <v>384</v>
      </c>
      <c r="E275" s="15" t="s">
        <v>2</v>
      </c>
    </row>
    <row r="276" spans="1:5" x14ac:dyDescent="0.25">
      <c r="A276" s="13">
        <v>562</v>
      </c>
      <c r="B276" t="s">
        <v>16</v>
      </c>
      <c r="C276" s="15" t="s">
        <v>385</v>
      </c>
      <c r="D276" s="15" t="s">
        <v>384</v>
      </c>
      <c r="E276" s="15" t="s">
        <v>2</v>
      </c>
    </row>
    <row r="277" spans="1:5" x14ac:dyDescent="0.25">
      <c r="A277" s="13">
        <v>563</v>
      </c>
      <c r="B277" t="s">
        <v>16</v>
      </c>
      <c r="C277" s="15" t="s">
        <v>78</v>
      </c>
      <c r="D277" s="15" t="s">
        <v>386</v>
      </c>
      <c r="E277" s="15" t="s">
        <v>2</v>
      </c>
    </row>
    <row r="278" spans="1:5" x14ac:dyDescent="0.25">
      <c r="A278" s="13">
        <v>564</v>
      </c>
      <c r="B278" t="s">
        <v>16</v>
      </c>
      <c r="C278" s="15" t="s">
        <v>387</v>
      </c>
      <c r="D278" s="15" t="s">
        <v>388</v>
      </c>
      <c r="E278" s="15" t="s">
        <v>2</v>
      </c>
    </row>
    <row r="279" spans="1:5" x14ac:dyDescent="0.25">
      <c r="A279" s="13">
        <v>565</v>
      </c>
      <c r="B279" t="s">
        <v>16</v>
      </c>
      <c r="C279" s="15" t="s">
        <v>389</v>
      </c>
      <c r="D279" s="15" t="s">
        <v>390</v>
      </c>
      <c r="E279" s="15" t="s">
        <v>29</v>
      </c>
    </row>
    <row r="280" spans="1:5" x14ac:dyDescent="0.25">
      <c r="A280" s="13">
        <v>566</v>
      </c>
      <c r="B280" t="s">
        <v>16</v>
      </c>
      <c r="C280" s="15" t="s">
        <v>391</v>
      </c>
      <c r="D280" s="15" t="s">
        <v>392</v>
      </c>
      <c r="E280" s="15" t="s">
        <v>2</v>
      </c>
    </row>
    <row r="281" spans="1:5" x14ac:dyDescent="0.25">
      <c r="A281" s="13">
        <v>567</v>
      </c>
      <c r="B281" t="s">
        <v>16</v>
      </c>
      <c r="C281" s="15" t="s">
        <v>70</v>
      </c>
      <c r="D281" s="15" t="s">
        <v>62</v>
      </c>
      <c r="E281" s="15" t="s">
        <v>2</v>
      </c>
    </row>
    <row r="282" spans="1:5" x14ac:dyDescent="0.25">
      <c r="A282" s="13">
        <v>568</v>
      </c>
      <c r="B282" t="s">
        <v>16</v>
      </c>
      <c r="C282" s="15" t="s">
        <v>175</v>
      </c>
      <c r="D282" s="15" t="s">
        <v>393</v>
      </c>
      <c r="E282" s="15" t="s">
        <v>2</v>
      </c>
    </row>
    <row r="283" spans="1:5" x14ac:dyDescent="0.25">
      <c r="A283" s="13">
        <v>569</v>
      </c>
      <c r="B283" t="s">
        <v>16</v>
      </c>
      <c r="C283" s="15" t="s">
        <v>56</v>
      </c>
      <c r="D283" s="15" t="s">
        <v>394</v>
      </c>
      <c r="E283" s="15" t="s">
        <v>2</v>
      </c>
    </row>
    <row r="284" spans="1:5" x14ac:dyDescent="0.25">
      <c r="A284" s="13">
        <v>570</v>
      </c>
      <c r="B284" t="s">
        <v>16</v>
      </c>
      <c r="C284" s="15" t="s">
        <v>50</v>
      </c>
      <c r="D284" s="15" t="s">
        <v>395</v>
      </c>
      <c r="E284" s="15" t="s">
        <v>2</v>
      </c>
    </row>
    <row r="285" spans="1:5" x14ac:dyDescent="0.25">
      <c r="A285" s="13">
        <v>571</v>
      </c>
      <c r="B285" t="s">
        <v>16</v>
      </c>
      <c r="C285" s="15" t="s">
        <v>81</v>
      </c>
      <c r="D285" s="15" t="s">
        <v>396</v>
      </c>
      <c r="E285" s="15" t="s">
        <v>2</v>
      </c>
    </row>
    <row r="286" spans="1:5" x14ac:dyDescent="0.25">
      <c r="A286" s="13">
        <v>572</v>
      </c>
      <c r="B286" t="s">
        <v>16</v>
      </c>
      <c r="C286" s="15" t="s">
        <v>72</v>
      </c>
      <c r="D286" s="15" t="s">
        <v>397</v>
      </c>
      <c r="E286" s="15" t="s">
        <v>29</v>
      </c>
    </row>
    <row r="287" spans="1:5" x14ac:dyDescent="0.25">
      <c r="A287" s="13">
        <v>573</v>
      </c>
      <c r="B287" t="s">
        <v>16</v>
      </c>
      <c r="C287" s="15" t="s">
        <v>398</v>
      </c>
      <c r="D287" s="15" t="s">
        <v>399</v>
      </c>
      <c r="E287" s="15" t="s">
        <v>2</v>
      </c>
    </row>
    <row r="288" spans="1:5" x14ac:dyDescent="0.25">
      <c r="A288" s="13">
        <v>574</v>
      </c>
      <c r="B288" t="s">
        <v>16</v>
      </c>
      <c r="C288" s="15" t="s">
        <v>400</v>
      </c>
      <c r="D288" s="15" t="s">
        <v>71</v>
      </c>
      <c r="E288" s="15" t="s">
        <v>2</v>
      </c>
    </row>
    <row r="289" spans="1:5" x14ac:dyDescent="0.25">
      <c r="A289" s="13">
        <v>575</v>
      </c>
      <c r="B289" t="s">
        <v>16</v>
      </c>
      <c r="C289" s="15" t="s">
        <v>401</v>
      </c>
      <c r="D289" s="15" t="s">
        <v>128</v>
      </c>
      <c r="E289" s="15" t="s">
        <v>29</v>
      </c>
    </row>
    <row r="290" spans="1:5" x14ac:dyDescent="0.25">
      <c r="A290" s="13">
        <v>576</v>
      </c>
      <c r="B290" t="s">
        <v>16</v>
      </c>
      <c r="C290" s="15" t="s">
        <v>402</v>
      </c>
      <c r="D290" s="15" t="s">
        <v>403</v>
      </c>
      <c r="E290" s="15" t="s">
        <v>2</v>
      </c>
    </row>
    <row r="291" spans="1:5" x14ac:dyDescent="0.25">
      <c r="A291" s="13">
        <v>577</v>
      </c>
      <c r="B291" t="s">
        <v>16</v>
      </c>
      <c r="C291" s="15" t="s">
        <v>404</v>
      </c>
      <c r="D291" s="15" t="s">
        <v>405</v>
      </c>
      <c r="E291" s="15" t="s">
        <v>2</v>
      </c>
    </row>
    <row r="292" spans="1:5" x14ac:dyDescent="0.25">
      <c r="A292" s="13">
        <v>578</v>
      </c>
      <c r="B292" t="s">
        <v>16</v>
      </c>
      <c r="C292" s="15" t="s">
        <v>406</v>
      </c>
      <c r="D292" s="15" t="s">
        <v>407</v>
      </c>
      <c r="E292" s="15" t="s">
        <v>2</v>
      </c>
    </row>
    <row r="293" spans="1:5" x14ac:dyDescent="0.25">
      <c r="A293" s="13">
        <v>579</v>
      </c>
      <c r="B293" t="s">
        <v>16</v>
      </c>
      <c r="C293" s="15" t="s">
        <v>285</v>
      </c>
      <c r="D293" s="15" t="s">
        <v>408</v>
      </c>
      <c r="E293" s="15" t="s">
        <v>29</v>
      </c>
    </row>
    <row r="294" spans="1:5" x14ac:dyDescent="0.25">
      <c r="A294" s="13">
        <v>580</v>
      </c>
      <c r="B294" t="s">
        <v>16</v>
      </c>
      <c r="C294" s="15" t="s">
        <v>409</v>
      </c>
      <c r="D294" s="15" t="s">
        <v>410</v>
      </c>
      <c r="E294" s="15" t="s">
        <v>29</v>
      </c>
    </row>
    <row r="295" spans="1:5" x14ac:dyDescent="0.25">
      <c r="A295" s="13">
        <v>581</v>
      </c>
      <c r="B295" t="s">
        <v>16</v>
      </c>
      <c r="C295" s="15" t="s">
        <v>398</v>
      </c>
      <c r="D295" s="15" t="s">
        <v>411</v>
      </c>
      <c r="E295" s="15" t="s">
        <v>2</v>
      </c>
    </row>
    <row r="296" spans="1:5" x14ac:dyDescent="0.25">
      <c r="A296" s="13">
        <v>582</v>
      </c>
      <c r="B296" t="s">
        <v>16</v>
      </c>
      <c r="C296" s="15" t="s">
        <v>412</v>
      </c>
      <c r="D296" s="15" t="s">
        <v>413</v>
      </c>
      <c r="E296" s="15" t="s">
        <v>29</v>
      </c>
    </row>
    <row r="297" spans="1:5" x14ac:dyDescent="0.25">
      <c r="A297" s="13">
        <v>583</v>
      </c>
      <c r="B297" t="s">
        <v>16</v>
      </c>
      <c r="C297" s="15" t="s">
        <v>110</v>
      </c>
      <c r="D297" s="15" t="s">
        <v>414</v>
      </c>
      <c r="E297" s="15" t="s">
        <v>2</v>
      </c>
    </row>
    <row r="298" spans="1:5" x14ac:dyDescent="0.25">
      <c r="A298" s="13">
        <v>584</v>
      </c>
      <c r="B298" t="s">
        <v>16</v>
      </c>
      <c r="C298" s="15" t="s">
        <v>415</v>
      </c>
      <c r="D298" s="15" t="s">
        <v>414</v>
      </c>
      <c r="E298" s="15" t="s">
        <v>2</v>
      </c>
    </row>
    <row r="299" spans="1:5" x14ac:dyDescent="0.25">
      <c r="A299" s="13">
        <v>585</v>
      </c>
      <c r="B299" t="s">
        <v>16</v>
      </c>
      <c r="C299" s="15" t="s">
        <v>416</v>
      </c>
      <c r="D299" s="15" t="s">
        <v>417</v>
      </c>
      <c r="E299" s="15" t="s">
        <v>29</v>
      </c>
    </row>
    <row r="300" spans="1:5" x14ac:dyDescent="0.25">
      <c r="A300" s="13">
        <v>586</v>
      </c>
      <c r="B300" t="s">
        <v>16</v>
      </c>
      <c r="C300" s="15" t="s">
        <v>418</v>
      </c>
      <c r="D300" s="15" t="s">
        <v>419</v>
      </c>
      <c r="E300" s="15" t="s">
        <v>29</v>
      </c>
    </row>
    <row r="301" spans="1:5" x14ac:dyDescent="0.25">
      <c r="A301" s="13">
        <v>587</v>
      </c>
      <c r="B301" t="s">
        <v>16</v>
      </c>
      <c r="C301" s="15" t="s">
        <v>177</v>
      </c>
      <c r="D301" s="15" t="s">
        <v>420</v>
      </c>
      <c r="E301" s="15" t="s">
        <v>2</v>
      </c>
    </row>
    <row r="302" spans="1:5" x14ac:dyDescent="0.25">
      <c r="A302" s="13">
        <v>588</v>
      </c>
      <c r="B302" t="s">
        <v>16</v>
      </c>
      <c r="C302" s="15" t="s">
        <v>421</v>
      </c>
      <c r="D302" s="15" t="s">
        <v>422</v>
      </c>
      <c r="E302" s="15" t="s">
        <v>29</v>
      </c>
    </row>
    <row r="303" spans="1:5" x14ac:dyDescent="0.25">
      <c r="A303" s="13">
        <v>589</v>
      </c>
      <c r="B303" t="s">
        <v>16</v>
      </c>
      <c r="C303" s="15" t="s">
        <v>423</v>
      </c>
      <c r="D303" s="15" t="s">
        <v>424</v>
      </c>
      <c r="E303" s="15" t="s">
        <v>29</v>
      </c>
    </row>
    <row r="304" spans="1:5" x14ac:dyDescent="0.25">
      <c r="A304" s="13">
        <v>590</v>
      </c>
      <c r="B304" t="s">
        <v>16</v>
      </c>
      <c r="C304" s="15" t="s">
        <v>81</v>
      </c>
      <c r="D304" s="15" t="s">
        <v>424</v>
      </c>
      <c r="E304" s="15" t="s">
        <v>2</v>
      </c>
    </row>
    <row r="305" spans="1:5" x14ac:dyDescent="0.25">
      <c r="A305" s="13">
        <v>591</v>
      </c>
      <c r="B305" t="s">
        <v>16</v>
      </c>
      <c r="C305" s="15" t="s">
        <v>425</v>
      </c>
      <c r="D305" s="15" t="s">
        <v>426</v>
      </c>
      <c r="E305" s="15" t="s">
        <v>2</v>
      </c>
    </row>
    <row r="306" spans="1:5" x14ac:dyDescent="0.25">
      <c r="A306" s="13">
        <v>592</v>
      </c>
      <c r="B306" t="s">
        <v>16</v>
      </c>
      <c r="C306" s="15" t="s">
        <v>416</v>
      </c>
      <c r="D306" s="15" t="s">
        <v>427</v>
      </c>
      <c r="E306" s="15" t="s">
        <v>29</v>
      </c>
    </row>
    <row r="307" spans="1:5" x14ac:dyDescent="0.25">
      <c r="A307" s="13">
        <v>593</v>
      </c>
      <c r="B307" t="s">
        <v>16</v>
      </c>
      <c r="C307" s="15" t="s">
        <v>428</v>
      </c>
      <c r="D307" s="15" t="s">
        <v>429</v>
      </c>
      <c r="E307" s="15" t="s">
        <v>2</v>
      </c>
    </row>
    <row r="308" spans="1:5" x14ac:dyDescent="0.25">
      <c r="A308" s="13">
        <v>594</v>
      </c>
      <c r="B308" t="s">
        <v>16</v>
      </c>
      <c r="C308" s="15" t="s">
        <v>299</v>
      </c>
      <c r="D308" s="15" t="s">
        <v>430</v>
      </c>
      <c r="E308" s="15" t="s">
        <v>29</v>
      </c>
    </row>
    <row r="309" spans="1:5" x14ac:dyDescent="0.25">
      <c r="A309" s="13">
        <v>595</v>
      </c>
      <c r="B309" t="s">
        <v>16</v>
      </c>
      <c r="C309" s="15" t="s">
        <v>56</v>
      </c>
      <c r="D309" s="15" t="s">
        <v>102</v>
      </c>
      <c r="E309" s="15" t="s">
        <v>2</v>
      </c>
    </row>
    <row r="310" spans="1:5" x14ac:dyDescent="0.25">
      <c r="A310" s="13">
        <v>596</v>
      </c>
      <c r="B310" t="s">
        <v>16</v>
      </c>
      <c r="C310" s="15" t="s">
        <v>431</v>
      </c>
      <c r="D310" s="15" t="s">
        <v>432</v>
      </c>
      <c r="E310" s="15" t="s">
        <v>29</v>
      </c>
    </row>
    <row r="311" spans="1:5" x14ac:dyDescent="0.25">
      <c r="A311" s="13">
        <v>597</v>
      </c>
      <c r="B311" t="s">
        <v>16</v>
      </c>
      <c r="C311" s="15" t="s">
        <v>433</v>
      </c>
      <c r="D311" s="15" t="s">
        <v>434</v>
      </c>
      <c r="E311" s="15" t="s">
        <v>29</v>
      </c>
    </row>
    <row r="312" spans="1:5" x14ac:dyDescent="0.25">
      <c r="A312" s="13">
        <v>598</v>
      </c>
      <c r="B312" t="s">
        <v>16</v>
      </c>
      <c r="C312" s="15" t="s">
        <v>185</v>
      </c>
      <c r="D312" s="15" t="s">
        <v>435</v>
      </c>
      <c r="E312" s="15" t="s">
        <v>2</v>
      </c>
    </row>
    <row r="313" spans="1:5" x14ac:dyDescent="0.25">
      <c r="A313" s="13">
        <v>599</v>
      </c>
      <c r="B313" t="s">
        <v>16</v>
      </c>
      <c r="C313" s="15" t="s">
        <v>366</v>
      </c>
      <c r="D313" s="15" t="s">
        <v>436</v>
      </c>
      <c r="E313" s="15" t="s">
        <v>2</v>
      </c>
    </row>
    <row r="314" spans="1:5" x14ac:dyDescent="0.25">
      <c r="A314" s="13">
        <v>600</v>
      </c>
      <c r="B314" t="s">
        <v>16</v>
      </c>
      <c r="C314" s="15" t="s">
        <v>437</v>
      </c>
      <c r="D314" s="15" t="s">
        <v>438</v>
      </c>
      <c r="E314" s="15" t="s">
        <v>29</v>
      </c>
    </row>
    <row r="315" spans="1:5" x14ac:dyDescent="0.25">
      <c r="A315" s="13">
        <v>601</v>
      </c>
      <c r="B315" t="s">
        <v>16</v>
      </c>
      <c r="C315" s="15" t="s">
        <v>372</v>
      </c>
      <c r="D315" s="15" t="s">
        <v>439</v>
      </c>
      <c r="E315" s="15" t="s">
        <v>2</v>
      </c>
    </row>
    <row r="316" spans="1:5" x14ac:dyDescent="0.25">
      <c r="A316" s="13">
        <v>602</v>
      </c>
      <c r="B316" t="s">
        <v>16</v>
      </c>
      <c r="C316" s="15" t="s">
        <v>440</v>
      </c>
      <c r="D316" s="15" t="s">
        <v>441</v>
      </c>
      <c r="E316" s="15" t="s">
        <v>2</v>
      </c>
    </row>
    <row r="317" spans="1:5" x14ac:dyDescent="0.25">
      <c r="A317" s="13">
        <v>603</v>
      </c>
      <c r="B317" t="s">
        <v>16</v>
      </c>
      <c r="C317" s="15" t="s">
        <v>442</v>
      </c>
      <c r="D317" s="15" t="s">
        <v>250</v>
      </c>
      <c r="E317" s="15" t="s">
        <v>2</v>
      </c>
    </row>
    <row r="318" spans="1:5" x14ac:dyDescent="0.25">
      <c r="A318" s="13">
        <v>604</v>
      </c>
      <c r="B318" t="s">
        <v>16</v>
      </c>
      <c r="C318" s="15" t="s">
        <v>50</v>
      </c>
      <c r="D318" s="15" t="s">
        <v>443</v>
      </c>
      <c r="E318" s="15" t="s">
        <v>2</v>
      </c>
    </row>
    <row r="319" spans="1:5" x14ac:dyDescent="0.25">
      <c r="A319" s="13">
        <v>605</v>
      </c>
      <c r="B319" t="s">
        <v>16</v>
      </c>
      <c r="C319" s="15" t="s">
        <v>40</v>
      </c>
      <c r="D319" s="15" t="s">
        <v>444</v>
      </c>
      <c r="E319" s="15" t="s">
        <v>2</v>
      </c>
    </row>
    <row r="320" spans="1:5" x14ac:dyDescent="0.25">
      <c r="A320" s="13">
        <v>606</v>
      </c>
      <c r="B320" t="s">
        <v>16</v>
      </c>
      <c r="C320" s="15" t="s">
        <v>27</v>
      </c>
      <c r="D320" s="15" t="s">
        <v>445</v>
      </c>
      <c r="E320" s="15" t="s">
        <v>29</v>
      </c>
    </row>
    <row r="321" spans="1:5" x14ac:dyDescent="0.25">
      <c r="A321" s="13">
        <v>607</v>
      </c>
      <c r="B321" t="s">
        <v>16</v>
      </c>
      <c r="C321" s="15" t="s">
        <v>135</v>
      </c>
      <c r="D321" s="15" t="s">
        <v>446</v>
      </c>
      <c r="E321" s="15" t="s">
        <v>29</v>
      </c>
    </row>
    <row r="322" spans="1:5" x14ac:dyDescent="0.25">
      <c r="A322" s="13">
        <v>608</v>
      </c>
      <c r="B322" t="s">
        <v>16</v>
      </c>
      <c r="C322" s="15" t="s">
        <v>447</v>
      </c>
      <c r="D322" s="15" t="s">
        <v>448</v>
      </c>
      <c r="E322" s="15" t="s">
        <v>29</v>
      </c>
    </row>
    <row r="323" spans="1:5" x14ac:dyDescent="0.25">
      <c r="A323" s="13">
        <v>609</v>
      </c>
      <c r="B323" t="s">
        <v>16</v>
      </c>
      <c r="C323" s="15" t="s">
        <v>449</v>
      </c>
      <c r="D323" s="15" t="s">
        <v>450</v>
      </c>
      <c r="E323" s="15" t="s">
        <v>29</v>
      </c>
    </row>
    <row r="324" spans="1:5" x14ac:dyDescent="0.25">
      <c r="A324" s="13">
        <v>610</v>
      </c>
      <c r="B324" t="s">
        <v>16</v>
      </c>
      <c r="C324" s="15" t="s">
        <v>451</v>
      </c>
      <c r="D324" s="15" t="s">
        <v>450</v>
      </c>
      <c r="E324" s="15" t="s">
        <v>2</v>
      </c>
    </row>
    <row r="325" spans="1:5" x14ac:dyDescent="0.25">
      <c r="A325" s="13">
        <v>611</v>
      </c>
      <c r="B325" t="s">
        <v>16</v>
      </c>
      <c r="C325" s="15" t="s">
        <v>90</v>
      </c>
      <c r="D325" s="15" t="s">
        <v>452</v>
      </c>
      <c r="E325" s="15" t="s">
        <v>2</v>
      </c>
    </row>
    <row r="326" spans="1:5" x14ac:dyDescent="0.25">
      <c r="A326" s="13">
        <v>612</v>
      </c>
      <c r="B326" t="s">
        <v>16</v>
      </c>
      <c r="C326" s="15" t="s">
        <v>56</v>
      </c>
      <c r="D326" s="15" t="s">
        <v>453</v>
      </c>
      <c r="E326" s="15" t="s">
        <v>2</v>
      </c>
    </row>
    <row r="327" spans="1:5" x14ac:dyDescent="0.25">
      <c r="A327" s="13">
        <v>613</v>
      </c>
      <c r="B327" t="s">
        <v>16</v>
      </c>
      <c r="C327" s="15" t="s">
        <v>454</v>
      </c>
      <c r="D327" s="15" t="s">
        <v>455</v>
      </c>
      <c r="E327" s="15" t="s">
        <v>29</v>
      </c>
    </row>
    <row r="328" spans="1:5" x14ac:dyDescent="0.25">
      <c r="A328" s="13">
        <v>614</v>
      </c>
      <c r="B328" t="s">
        <v>16</v>
      </c>
      <c r="C328" s="15" t="s">
        <v>79</v>
      </c>
      <c r="D328" s="15" t="s">
        <v>456</v>
      </c>
      <c r="E328" s="15" t="s">
        <v>2</v>
      </c>
    </row>
    <row r="329" spans="1:5" x14ac:dyDescent="0.25">
      <c r="A329" s="13">
        <v>615</v>
      </c>
      <c r="B329" t="s">
        <v>16</v>
      </c>
      <c r="C329" s="15" t="s">
        <v>173</v>
      </c>
      <c r="D329" s="15" t="s">
        <v>457</v>
      </c>
      <c r="E329" s="15" t="s">
        <v>2</v>
      </c>
    </row>
    <row r="330" spans="1:5" x14ac:dyDescent="0.25">
      <c r="A330" s="13">
        <v>616</v>
      </c>
      <c r="B330" t="s">
        <v>16</v>
      </c>
      <c r="C330" s="15" t="s">
        <v>458</v>
      </c>
      <c r="D330" s="15" t="s">
        <v>459</v>
      </c>
      <c r="E330" s="15" t="s">
        <v>29</v>
      </c>
    </row>
    <row r="331" spans="1:5" x14ac:dyDescent="0.25">
      <c r="A331" s="13">
        <v>617</v>
      </c>
      <c r="B331" t="s">
        <v>16</v>
      </c>
      <c r="C331" s="15" t="s">
        <v>994</v>
      </c>
      <c r="D331" s="15" t="s">
        <v>465</v>
      </c>
      <c r="E331" s="15" t="s">
        <v>29</v>
      </c>
    </row>
    <row r="332" spans="1:5" x14ac:dyDescent="0.25">
      <c r="A332" s="13">
        <v>618</v>
      </c>
      <c r="B332" t="s">
        <v>16</v>
      </c>
      <c r="C332" s="15" t="s">
        <v>995</v>
      </c>
      <c r="D332" s="15" t="s">
        <v>113</v>
      </c>
      <c r="E332" s="15" t="s">
        <v>29</v>
      </c>
    </row>
    <row r="333" spans="1:5" x14ac:dyDescent="0.25">
      <c r="A333" s="13">
        <v>619</v>
      </c>
      <c r="B333" t="s">
        <v>16</v>
      </c>
      <c r="C333" s="15" t="s">
        <v>54</v>
      </c>
      <c r="D333" s="15" t="s">
        <v>453</v>
      </c>
      <c r="E333" s="15" t="s">
        <v>2</v>
      </c>
    </row>
    <row r="334" spans="1:5" x14ac:dyDescent="0.25">
      <c r="A334" s="13">
        <v>620</v>
      </c>
      <c r="B334" t="s">
        <v>16</v>
      </c>
      <c r="C334" s="15" t="s">
        <v>996</v>
      </c>
      <c r="D334" s="15" t="s">
        <v>997</v>
      </c>
      <c r="E334" s="15" t="s">
        <v>29</v>
      </c>
    </row>
    <row r="335" spans="1:5" x14ac:dyDescent="0.25">
      <c r="A335" s="13">
        <v>621</v>
      </c>
      <c r="B335" t="s">
        <v>16</v>
      </c>
      <c r="C335" s="15" t="s">
        <v>70</v>
      </c>
      <c r="D335" s="15" t="s">
        <v>998</v>
      </c>
      <c r="E335" s="15" t="s">
        <v>2</v>
      </c>
    </row>
    <row r="336" spans="1:5" x14ac:dyDescent="0.25">
      <c r="A336" s="13">
        <v>622</v>
      </c>
      <c r="B336" t="s">
        <v>16</v>
      </c>
      <c r="C336" s="15" t="s">
        <v>81</v>
      </c>
      <c r="D336" s="15" t="s">
        <v>999</v>
      </c>
      <c r="E336" s="15" t="s">
        <v>2</v>
      </c>
    </row>
    <row r="337" spans="1:5" x14ac:dyDescent="0.25">
      <c r="A337" s="13">
        <v>681</v>
      </c>
      <c r="B337" t="s">
        <v>15</v>
      </c>
      <c r="C337" s="14" t="s">
        <v>79</v>
      </c>
      <c r="D337" s="14" t="s">
        <v>460</v>
      </c>
      <c r="E337" s="14" t="s">
        <v>2</v>
      </c>
    </row>
    <row r="338" spans="1:5" x14ac:dyDescent="0.25">
      <c r="A338" s="13">
        <v>682</v>
      </c>
      <c r="B338" t="s">
        <v>15</v>
      </c>
      <c r="C338" s="14" t="s">
        <v>169</v>
      </c>
      <c r="D338" s="14" t="s">
        <v>460</v>
      </c>
      <c r="E338" s="14" t="s">
        <v>2</v>
      </c>
    </row>
    <row r="339" spans="1:5" x14ac:dyDescent="0.25">
      <c r="A339" s="13">
        <v>683</v>
      </c>
      <c r="B339" t="s">
        <v>15</v>
      </c>
      <c r="C339" s="14" t="s">
        <v>461</v>
      </c>
      <c r="D339" s="14" t="s">
        <v>462</v>
      </c>
      <c r="E339" s="14" t="s">
        <v>29</v>
      </c>
    </row>
    <row r="340" spans="1:5" x14ac:dyDescent="0.25">
      <c r="A340" s="13">
        <v>684</v>
      </c>
      <c r="B340" t="s">
        <v>15</v>
      </c>
      <c r="C340" s="14" t="s">
        <v>301</v>
      </c>
      <c r="D340" s="14" t="s">
        <v>463</v>
      </c>
      <c r="E340" s="14" t="s">
        <v>29</v>
      </c>
    </row>
    <row r="341" spans="1:5" x14ac:dyDescent="0.25">
      <c r="A341" s="13">
        <v>685</v>
      </c>
      <c r="B341" t="s">
        <v>15</v>
      </c>
      <c r="C341" s="14" t="s">
        <v>286</v>
      </c>
      <c r="D341" s="14" t="s">
        <v>463</v>
      </c>
      <c r="E341" s="14" t="s">
        <v>2</v>
      </c>
    </row>
    <row r="342" spans="1:5" x14ac:dyDescent="0.25">
      <c r="A342" s="13">
        <v>686</v>
      </c>
      <c r="B342" t="s">
        <v>15</v>
      </c>
      <c r="C342" s="14" t="s">
        <v>464</v>
      </c>
      <c r="D342" s="14" t="s">
        <v>463</v>
      </c>
      <c r="E342" s="14" t="s">
        <v>29</v>
      </c>
    </row>
    <row r="343" spans="1:5" x14ac:dyDescent="0.25">
      <c r="A343" s="13">
        <v>687</v>
      </c>
      <c r="B343" t="s">
        <v>15</v>
      </c>
      <c r="C343" s="14" t="s">
        <v>299</v>
      </c>
      <c r="D343" s="14" t="s">
        <v>465</v>
      </c>
      <c r="E343" s="14" t="s">
        <v>29</v>
      </c>
    </row>
    <row r="344" spans="1:5" x14ac:dyDescent="0.25">
      <c r="A344" s="13">
        <v>688</v>
      </c>
      <c r="B344" t="s">
        <v>15</v>
      </c>
      <c r="C344" s="14" t="s">
        <v>70</v>
      </c>
      <c r="D344" s="14" t="s">
        <v>466</v>
      </c>
      <c r="E344" s="14" t="s">
        <v>2</v>
      </c>
    </row>
    <row r="345" spans="1:5" x14ac:dyDescent="0.25">
      <c r="A345" s="13">
        <v>689</v>
      </c>
      <c r="B345" t="s">
        <v>15</v>
      </c>
      <c r="C345" s="14" t="s">
        <v>467</v>
      </c>
      <c r="D345" s="14" t="s">
        <v>468</v>
      </c>
      <c r="E345" s="14" t="s">
        <v>29</v>
      </c>
    </row>
    <row r="346" spans="1:5" x14ac:dyDescent="0.25">
      <c r="A346" s="13">
        <v>690</v>
      </c>
      <c r="B346" t="s">
        <v>15</v>
      </c>
      <c r="C346" s="15" t="s">
        <v>469</v>
      </c>
      <c r="D346" s="15" t="s">
        <v>470</v>
      </c>
      <c r="E346" s="15" t="s">
        <v>2</v>
      </c>
    </row>
    <row r="347" spans="1:5" x14ac:dyDescent="0.25">
      <c r="A347" s="13">
        <v>691</v>
      </c>
      <c r="B347" t="s">
        <v>15</v>
      </c>
      <c r="C347" s="15" t="s">
        <v>464</v>
      </c>
      <c r="D347" s="15" t="s">
        <v>470</v>
      </c>
      <c r="E347" s="15" t="s">
        <v>29</v>
      </c>
    </row>
    <row r="348" spans="1:5" x14ac:dyDescent="0.25">
      <c r="A348" s="13">
        <v>692</v>
      </c>
      <c r="B348" t="s">
        <v>15</v>
      </c>
      <c r="C348" s="15" t="s">
        <v>75</v>
      </c>
      <c r="D348" s="15" t="s">
        <v>471</v>
      </c>
      <c r="E348" s="15" t="s">
        <v>29</v>
      </c>
    </row>
    <row r="349" spans="1:5" x14ac:dyDescent="0.25">
      <c r="A349" s="13">
        <v>693</v>
      </c>
      <c r="B349" t="s">
        <v>15</v>
      </c>
      <c r="C349" s="15" t="s">
        <v>472</v>
      </c>
      <c r="D349" s="15" t="s">
        <v>473</v>
      </c>
      <c r="E349" s="15" t="s">
        <v>2</v>
      </c>
    </row>
    <row r="350" spans="1:5" x14ac:dyDescent="0.25">
      <c r="A350" s="13">
        <v>694</v>
      </c>
      <c r="B350" t="s">
        <v>15</v>
      </c>
      <c r="C350" s="15" t="s">
        <v>398</v>
      </c>
      <c r="D350" s="15" t="s">
        <v>474</v>
      </c>
      <c r="E350" s="15" t="s">
        <v>2</v>
      </c>
    </row>
    <row r="351" spans="1:5" x14ac:dyDescent="0.25">
      <c r="A351" s="13">
        <v>695</v>
      </c>
      <c r="B351" t="s">
        <v>15</v>
      </c>
      <c r="C351" s="15" t="s">
        <v>46</v>
      </c>
      <c r="D351" s="15" t="s">
        <v>475</v>
      </c>
      <c r="E351" s="15" t="s">
        <v>2</v>
      </c>
    </row>
    <row r="352" spans="1:5" x14ac:dyDescent="0.25">
      <c r="A352" s="13">
        <v>696</v>
      </c>
      <c r="B352" t="s">
        <v>15</v>
      </c>
      <c r="C352" s="15" t="s">
        <v>476</v>
      </c>
      <c r="D352" s="15" t="s">
        <v>240</v>
      </c>
      <c r="E352" s="15" t="s">
        <v>2</v>
      </c>
    </row>
    <row r="353" spans="1:5" x14ac:dyDescent="0.25">
      <c r="A353" s="13">
        <v>697</v>
      </c>
      <c r="B353" t="s">
        <v>15</v>
      </c>
      <c r="C353" s="15" t="s">
        <v>477</v>
      </c>
      <c r="D353" s="15" t="s">
        <v>427</v>
      </c>
      <c r="E353" s="15" t="s">
        <v>2</v>
      </c>
    </row>
    <row r="354" spans="1:5" x14ac:dyDescent="0.25">
      <c r="A354" s="13">
        <v>698</v>
      </c>
      <c r="B354" t="s">
        <v>15</v>
      </c>
      <c r="C354" s="15" t="s">
        <v>121</v>
      </c>
      <c r="D354" s="15" t="s">
        <v>478</v>
      </c>
      <c r="E354" s="15" t="s">
        <v>29</v>
      </c>
    </row>
    <row r="355" spans="1:5" x14ac:dyDescent="0.25">
      <c r="A355" s="13">
        <v>699</v>
      </c>
      <c r="B355" t="s">
        <v>15</v>
      </c>
      <c r="C355" s="15" t="s">
        <v>479</v>
      </c>
      <c r="D355" s="15" t="s">
        <v>480</v>
      </c>
      <c r="E355" s="15" t="s">
        <v>29</v>
      </c>
    </row>
    <row r="356" spans="1:5" x14ac:dyDescent="0.25">
      <c r="A356" s="13">
        <v>700</v>
      </c>
      <c r="B356" t="s">
        <v>15</v>
      </c>
      <c r="C356" s="15" t="s">
        <v>316</v>
      </c>
      <c r="D356" s="15" t="s">
        <v>480</v>
      </c>
      <c r="E356" s="15" t="s">
        <v>29</v>
      </c>
    </row>
    <row r="357" spans="1:5" x14ac:dyDescent="0.25">
      <c r="A357" s="13">
        <v>701</v>
      </c>
      <c r="B357" t="s">
        <v>15</v>
      </c>
      <c r="C357" s="15" t="s">
        <v>481</v>
      </c>
      <c r="D357" s="15" t="s">
        <v>482</v>
      </c>
      <c r="E357" s="15" t="s">
        <v>29</v>
      </c>
    </row>
    <row r="358" spans="1:5" x14ac:dyDescent="0.25">
      <c r="A358" s="13">
        <v>702</v>
      </c>
      <c r="B358" t="s">
        <v>15</v>
      </c>
      <c r="C358" s="15" t="s">
        <v>483</v>
      </c>
      <c r="D358" s="15" t="s">
        <v>484</v>
      </c>
      <c r="E358" s="15" t="s">
        <v>2</v>
      </c>
    </row>
    <row r="359" spans="1:5" x14ac:dyDescent="0.25">
      <c r="A359" s="13">
        <v>703</v>
      </c>
      <c r="B359" t="s">
        <v>15</v>
      </c>
      <c r="C359" s="15" t="s">
        <v>103</v>
      </c>
      <c r="D359" s="15" t="s">
        <v>485</v>
      </c>
      <c r="E359" s="15" t="s">
        <v>29</v>
      </c>
    </row>
    <row r="360" spans="1:5" x14ac:dyDescent="0.25">
      <c r="A360" s="13">
        <v>704</v>
      </c>
      <c r="B360" t="s">
        <v>15</v>
      </c>
      <c r="C360" s="15" t="s">
        <v>486</v>
      </c>
      <c r="D360" s="15" t="s">
        <v>487</v>
      </c>
      <c r="E360" s="15" t="s">
        <v>29</v>
      </c>
    </row>
    <row r="361" spans="1:5" x14ac:dyDescent="0.25">
      <c r="A361" s="13">
        <v>705</v>
      </c>
      <c r="B361" t="s">
        <v>15</v>
      </c>
      <c r="C361" s="15" t="s">
        <v>488</v>
      </c>
      <c r="D361" s="15" t="s">
        <v>489</v>
      </c>
      <c r="E361" s="15" t="s">
        <v>29</v>
      </c>
    </row>
    <row r="362" spans="1:5" x14ac:dyDescent="0.25">
      <c r="A362" s="13">
        <v>706</v>
      </c>
      <c r="B362" t="s">
        <v>15</v>
      </c>
      <c r="C362" s="15" t="s">
        <v>490</v>
      </c>
      <c r="D362" s="15" t="s">
        <v>491</v>
      </c>
      <c r="E362" s="15" t="s">
        <v>2</v>
      </c>
    </row>
    <row r="363" spans="1:5" x14ac:dyDescent="0.25">
      <c r="A363" s="13">
        <v>707</v>
      </c>
      <c r="B363" t="s">
        <v>15</v>
      </c>
      <c r="C363" s="15" t="s">
        <v>112</v>
      </c>
      <c r="D363" s="15" t="s">
        <v>25</v>
      </c>
      <c r="E363" s="15" t="s">
        <v>2</v>
      </c>
    </row>
    <row r="364" spans="1:5" x14ac:dyDescent="0.25">
      <c r="A364" s="13">
        <v>708</v>
      </c>
      <c r="B364" t="s">
        <v>15</v>
      </c>
      <c r="C364" s="15" t="s">
        <v>83</v>
      </c>
      <c r="D364" s="15" t="s">
        <v>492</v>
      </c>
      <c r="E364" s="15" t="s">
        <v>2</v>
      </c>
    </row>
    <row r="365" spans="1:5" x14ac:dyDescent="0.25">
      <c r="A365" s="13">
        <v>709</v>
      </c>
      <c r="B365" t="s">
        <v>15</v>
      </c>
      <c r="C365" s="15" t="s">
        <v>493</v>
      </c>
      <c r="D365" s="15" t="s">
        <v>494</v>
      </c>
      <c r="E365" s="15" t="s">
        <v>2</v>
      </c>
    </row>
    <row r="366" spans="1:5" x14ac:dyDescent="0.25">
      <c r="A366" s="13">
        <v>710</v>
      </c>
      <c r="B366" t="s">
        <v>15</v>
      </c>
      <c r="C366" s="15" t="s">
        <v>46</v>
      </c>
      <c r="D366" s="15" t="s">
        <v>495</v>
      </c>
      <c r="E366" s="15" t="s">
        <v>2</v>
      </c>
    </row>
    <row r="367" spans="1:5" x14ac:dyDescent="0.25">
      <c r="A367" s="13">
        <v>731</v>
      </c>
      <c r="B367" t="s">
        <v>13</v>
      </c>
      <c r="C367" s="14" t="s">
        <v>496</v>
      </c>
      <c r="D367" s="14" t="s">
        <v>497</v>
      </c>
      <c r="E367" s="14" t="s">
        <v>2</v>
      </c>
    </row>
    <row r="368" spans="1:5" x14ac:dyDescent="0.25">
      <c r="A368" s="13">
        <v>732</v>
      </c>
      <c r="B368" t="s">
        <v>13</v>
      </c>
      <c r="C368" s="14" t="s">
        <v>105</v>
      </c>
      <c r="D368" s="14" t="s">
        <v>498</v>
      </c>
      <c r="E368" s="14" t="s">
        <v>29</v>
      </c>
    </row>
    <row r="369" spans="1:5" x14ac:dyDescent="0.25">
      <c r="A369" s="13">
        <v>733</v>
      </c>
      <c r="B369" t="s">
        <v>13</v>
      </c>
      <c r="C369" s="14" t="s">
        <v>499</v>
      </c>
      <c r="D369" s="14" t="s">
        <v>500</v>
      </c>
      <c r="E369" s="14" t="s">
        <v>29</v>
      </c>
    </row>
    <row r="370" spans="1:5" x14ac:dyDescent="0.25">
      <c r="A370" s="13">
        <v>734</v>
      </c>
      <c r="B370" t="s">
        <v>13</v>
      </c>
      <c r="C370" s="14" t="s">
        <v>501</v>
      </c>
      <c r="D370" s="14" t="s">
        <v>502</v>
      </c>
      <c r="E370" s="14" t="s">
        <v>2</v>
      </c>
    </row>
    <row r="371" spans="1:5" x14ac:dyDescent="0.25">
      <c r="A371" s="13">
        <v>735</v>
      </c>
      <c r="B371" t="s">
        <v>13</v>
      </c>
      <c r="C371" s="14" t="s">
        <v>503</v>
      </c>
      <c r="D371" s="14" t="s">
        <v>504</v>
      </c>
      <c r="E371" s="14" t="s">
        <v>2</v>
      </c>
    </row>
    <row r="372" spans="1:5" x14ac:dyDescent="0.25">
      <c r="A372" s="13">
        <v>736</v>
      </c>
      <c r="B372" t="s">
        <v>13</v>
      </c>
      <c r="C372" s="14" t="s">
        <v>505</v>
      </c>
      <c r="D372" s="14" t="s">
        <v>506</v>
      </c>
      <c r="E372" s="14" t="s">
        <v>2</v>
      </c>
    </row>
    <row r="373" spans="1:5" x14ac:dyDescent="0.25">
      <c r="A373" s="13">
        <v>737</v>
      </c>
      <c r="B373" t="s">
        <v>13</v>
      </c>
      <c r="C373" s="14" t="s">
        <v>507</v>
      </c>
      <c r="D373" s="14" t="s">
        <v>508</v>
      </c>
      <c r="E373" s="14" t="s">
        <v>29</v>
      </c>
    </row>
    <row r="374" spans="1:5" x14ac:dyDescent="0.25">
      <c r="A374" s="13">
        <v>738</v>
      </c>
      <c r="B374" t="s">
        <v>13</v>
      </c>
      <c r="C374" s="14" t="s">
        <v>509</v>
      </c>
      <c r="D374" s="14" t="s">
        <v>309</v>
      </c>
      <c r="E374" s="14" t="s">
        <v>29</v>
      </c>
    </row>
    <row r="375" spans="1:5" x14ac:dyDescent="0.25">
      <c r="A375" s="13">
        <v>739</v>
      </c>
      <c r="B375" t="s">
        <v>13</v>
      </c>
      <c r="C375" s="14" t="s">
        <v>79</v>
      </c>
      <c r="D375" s="14" t="s">
        <v>510</v>
      </c>
      <c r="E375" s="14" t="s">
        <v>2</v>
      </c>
    </row>
    <row r="376" spans="1:5" x14ac:dyDescent="0.25">
      <c r="A376" s="13">
        <v>740</v>
      </c>
      <c r="B376" t="s">
        <v>13</v>
      </c>
      <c r="C376" s="14" t="s">
        <v>511</v>
      </c>
      <c r="D376" s="14" t="s">
        <v>512</v>
      </c>
      <c r="E376" s="14" t="s">
        <v>29</v>
      </c>
    </row>
    <row r="377" spans="1:5" x14ac:dyDescent="0.25">
      <c r="A377" s="13">
        <v>741</v>
      </c>
      <c r="B377" t="s">
        <v>13</v>
      </c>
      <c r="C377" s="14" t="s">
        <v>40</v>
      </c>
      <c r="D377" s="14" t="s">
        <v>456</v>
      </c>
      <c r="E377" s="14" t="s">
        <v>2</v>
      </c>
    </row>
    <row r="378" spans="1:5" x14ac:dyDescent="0.25">
      <c r="A378" s="13">
        <v>742</v>
      </c>
      <c r="B378" t="s">
        <v>13</v>
      </c>
      <c r="C378" s="14" t="s">
        <v>86</v>
      </c>
      <c r="D378" s="14" t="s">
        <v>456</v>
      </c>
      <c r="E378" s="14" t="s">
        <v>29</v>
      </c>
    </row>
    <row r="379" spans="1:5" x14ac:dyDescent="0.25">
      <c r="A379" s="13">
        <v>743</v>
      </c>
      <c r="B379" t="s">
        <v>13</v>
      </c>
      <c r="C379" s="14" t="s">
        <v>36</v>
      </c>
      <c r="D379" s="14" t="s">
        <v>513</v>
      </c>
      <c r="E379" s="14" t="s">
        <v>2</v>
      </c>
    </row>
    <row r="380" spans="1:5" x14ac:dyDescent="0.25">
      <c r="A380" s="13">
        <v>744</v>
      </c>
      <c r="B380" t="s">
        <v>13</v>
      </c>
      <c r="C380" s="14" t="s">
        <v>211</v>
      </c>
      <c r="D380" s="14" t="s">
        <v>372</v>
      </c>
      <c r="E380" s="14" t="s">
        <v>2</v>
      </c>
    </row>
    <row r="381" spans="1:5" x14ac:dyDescent="0.25">
      <c r="A381" s="13">
        <v>745</v>
      </c>
      <c r="B381" t="s">
        <v>13</v>
      </c>
      <c r="C381" s="14" t="s">
        <v>514</v>
      </c>
      <c r="D381" s="14" t="s">
        <v>405</v>
      </c>
      <c r="E381" s="14" t="s">
        <v>2</v>
      </c>
    </row>
    <row r="382" spans="1:5" x14ac:dyDescent="0.25">
      <c r="A382" s="13">
        <v>746</v>
      </c>
      <c r="B382" t="s">
        <v>13</v>
      </c>
      <c r="C382" s="14" t="s">
        <v>515</v>
      </c>
      <c r="D382" s="14" t="s">
        <v>405</v>
      </c>
      <c r="E382" s="14" t="s">
        <v>29</v>
      </c>
    </row>
    <row r="383" spans="1:5" x14ac:dyDescent="0.25">
      <c r="A383" s="13">
        <v>747</v>
      </c>
      <c r="B383" t="s">
        <v>13</v>
      </c>
      <c r="C383" s="15" t="s">
        <v>516</v>
      </c>
      <c r="D383" s="15" t="s">
        <v>517</v>
      </c>
      <c r="E383" s="15" t="s">
        <v>29</v>
      </c>
    </row>
    <row r="384" spans="1:5" x14ac:dyDescent="0.25">
      <c r="A384" s="13">
        <v>748</v>
      </c>
      <c r="B384" t="s">
        <v>13</v>
      </c>
      <c r="C384" s="15" t="s">
        <v>514</v>
      </c>
      <c r="D384" s="15" t="s">
        <v>240</v>
      </c>
      <c r="E384" s="15" t="s">
        <v>2</v>
      </c>
    </row>
    <row r="385" spans="1:5" x14ac:dyDescent="0.25">
      <c r="A385" s="13">
        <v>749</v>
      </c>
      <c r="B385" t="s">
        <v>13</v>
      </c>
      <c r="C385" s="18" t="s">
        <v>46</v>
      </c>
      <c r="D385" s="16" t="s">
        <v>518</v>
      </c>
      <c r="E385" s="16" t="s">
        <v>2</v>
      </c>
    </row>
    <row r="386" spans="1:5" x14ac:dyDescent="0.25">
      <c r="A386" s="13">
        <v>750</v>
      </c>
      <c r="B386" t="s">
        <v>13</v>
      </c>
      <c r="C386" s="18" t="s">
        <v>519</v>
      </c>
      <c r="D386" s="16" t="s">
        <v>520</v>
      </c>
      <c r="E386" s="16" t="s">
        <v>2</v>
      </c>
    </row>
    <row r="387" spans="1:5" x14ac:dyDescent="0.25">
      <c r="A387" s="13">
        <v>751</v>
      </c>
      <c r="B387" t="s">
        <v>13</v>
      </c>
      <c r="C387" s="18" t="s">
        <v>169</v>
      </c>
      <c r="D387" s="16" t="s">
        <v>521</v>
      </c>
      <c r="E387" s="16" t="s">
        <v>2</v>
      </c>
    </row>
    <row r="388" spans="1:5" x14ac:dyDescent="0.25">
      <c r="A388" s="13">
        <v>752</v>
      </c>
      <c r="B388" t="s">
        <v>13</v>
      </c>
      <c r="C388" s="18" t="s">
        <v>56</v>
      </c>
      <c r="D388" s="16" t="s">
        <v>522</v>
      </c>
      <c r="E388" s="16" t="s">
        <v>2</v>
      </c>
    </row>
    <row r="389" spans="1:5" x14ac:dyDescent="0.25">
      <c r="A389" s="13">
        <v>753</v>
      </c>
      <c r="B389" t="s">
        <v>13</v>
      </c>
      <c r="C389" s="18" t="s">
        <v>479</v>
      </c>
      <c r="D389" s="16" t="s">
        <v>523</v>
      </c>
      <c r="E389" s="16" t="s">
        <v>29</v>
      </c>
    </row>
    <row r="390" spans="1:5" x14ac:dyDescent="0.25">
      <c r="A390" s="13">
        <v>754</v>
      </c>
      <c r="B390" t="s">
        <v>13</v>
      </c>
      <c r="C390" s="18" t="s">
        <v>524</v>
      </c>
      <c r="D390" s="16" t="s">
        <v>525</v>
      </c>
      <c r="E390" s="16" t="s">
        <v>29</v>
      </c>
    </row>
    <row r="391" spans="1:5" x14ac:dyDescent="0.25">
      <c r="A391" s="13">
        <v>755</v>
      </c>
      <c r="B391" t="s">
        <v>13</v>
      </c>
      <c r="C391" s="18" t="s">
        <v>286</v>
      </c>
      <c r="D391" s="16" t="s">
        <v>526</v>
      </c>
      <c r="E391" s="16" t="s">
        <v>2</v>
      </c>
    </row>
    <row r="392" spans="1:5" x14ac:dyDescent="0.25">
      <c r="A392" s="13">
        <v>756</v>
      </c>
      <c r="B392" t="s">
        <v>13</v>
      </c>
      <c r="C392" s="18" t="s">
        <v>81</v>
      </c>
      <c r="D392" s="16" t="s">
        <v>527</v>
      </c>
      <c r="E392" s="16" t="s">
        <v>2</v>
      </c>
    </row>
    <row r="393" spans="1:5" x14ac:dyDescent="0.25">
      <c r="A393" s="13">
        <v>757</v>
      </c>
      <c r="B393" t="s">
        <v>13</v>
      </c>
      <c r="C393" s="18" t="s">
        <v>245</v>
      </c>
      <c r="D393" s="16" t="s">
        <v>528</v>
      </c>
      <c r="E393" s="16" t="s">
        <v>2</v>
      </c>
    </row>
    <row r="394" spans="1:5" x14ac:dyDescent="0.25">
      <c r="A394" s="13">
        <v>758</v>
      </c>
      <c r="B394" t="s">
        <v>13</v>
      </c>
      <c r="C394" s="18" t="s">
        <v>118</v>
      </c>
      <c r="D394" s="16" t="s">
        <v>529</v>
      </c>
      <c r="E394" s="16" t="s">
        <v>29</v>
      </c>
    </row>
    <row r="395" spans="1:5" x14ac:dyDescent="0.25">
      <c r="A395" s="13">
        <v>759</v>
      </c>
      <c r="B395" t="s">
        <v>13</v>
      </c>
      <c r="C395" s="18" t="s">
        <v>530</v>
      </c>
      <c r="D395" s="16" t="s">
        <v>531</v>
      </c>
      <c r="E395" s="16" t="s">
        <v>29</v>
      </c>
    </row>
    <row r="396" spans="1:5" x14ac:dyDescent="0.25">
      <c r="A396" s="21">
        <v>760</v>
      </c>
      <c r="B396" t="s">
        <v>13</v>
      </c>
      <c r="C396" s="18" t="s">
        <v>54</v>
      </c>
      <c r="D396" s="16" t="s">
        <v>532</v>
      </c>
      <c r="E396" s="16" t="s">
        <v>2</v>
      </c>
    </row>
    <row r="397" spans="1:5" x14ac:dyDescent="0.25">
      <c r="A397" s="13">
        <v>761</v>
      </c>
      <c r="B397" t="s">
        <v>13</v>
      </c>
      <c r="C397" s="18" t="s">
        <v>533</v>
      </c>
      <c r="D397" s="16" t="s">
        <v>456</v>
      </c>
      <c r="E397" s="16" t="s">
        <v>2</v>
      </c>
    </row>
    <row r="398" spans="1:5" x14ac:dyDescent="0.25">
      <c r="A398" s="13">
        <v>763</v>
      </c>
      <c r="B398" t="s">
        <v>13</v>
      </c>
      <c r="C398" s="18" t="s">
        <v>54</v>
      </c>
      <c r="D398" s="16" t="s">
        <v>532</v>
      </c>
      <c r="E398" s="16" t="s">
        <v>2</v>
      </c>
    </row>
    <row r="399" spans="1:5" x14ac:dyDescent="0.25">
      <c r="A399" s="13">
        <v>764</v>
      </c>
      <c r="B399" t="s">
        <v>13</v>
      </c>
      <c r="C399" s="18" t="s">
        <v>56</v>
      </c>
      <c r="D399" s="16" t="s">
        <v>522</v>
      </c>
      <c r="E399" s="16" t="s">
        <v>2</v>
      </c>
    </row>
    <row r="400" spans="1:5" x14ac:dyDescent="0.25">
      <c r="A400" s="13">
        <v>781</v>
      </c>
      <c r="B400" t="s">
        <v>17</v>
      </c>
      <c r="C400" s="14" t="s">
        <v>534</v>
      </c>
      <c r="D400" s="14" t="s">
        <v>535</v>
      </c>
      <c r="E400" s="14" t="s">
        <v>29</v>
      </c>
    </row>
    <row r="401" spans="1:5" x14ac:dyDescent="0.25">
      <c r="A401" s="13">
        <v>782</v>
      </c>
      <c r="B401" t="s">
        <v>17</v>
      </c>
      <c r="C401" s="14" t="s">
        <v>357</v>
      </c>
      <c r="D401" s="14" t="s">
        <v>536</v>
      </c>
      <c r="E401" s="14" t="s">
        <v>2</v>
      </c>
    </row>
    <row r="402" spans="1:5" x14ac:dyDescent="0.25">
      <c r="A402" s="13">
        <v>783</v>
      </c>
      <c r="B402" t="s">
        <v>17</v>
      </c>
      <c r="C402" s="14" t="s">
        <v>177</v>
      </c>
      <c r="D402" s="14" t="s">
        <v>537</v>
      </c>
      <c r="E402" s="14" t="s">
        <v>2</v>
      </c>
    </row>
    <row r="403" spans="1:5" x14ac:dyDescent="0.25">
      <c r="A403" s="13">
        <v>784</v>
      </c>
      <c r="B403" t="s">
        <v>17</v>
      </c>
      <c r="C403" s="14" t="s">
        <v>538</v>
      </c>
      <c r="D403" s="14" t="s">
        <v>539</v>
      </c>
      <c r="E403" s="14" t="s">
        <v>2</v>
      </c>
    </row>
    <row r="404" spans="1:5" x14ac:dyDescent="0.25">
      <c r="A404" s="13">
        <v>785</v>
      </c>
      <c r="B404" t="s">
        <v>17</v>
      </c>
      <c r="C404" s="14" t="s">
        <v>323</v>
      </c>
      <c r="D404" s="14" t="s">
        <v>540</v>
      </c>
      <c r="E404" s="14" t="s">
        <v>29</v>
      </c>
    </row>
    <row r="405" spans="1:5" x14ac:dyDescent="0.25">
      <c r="A405" s="13">
        <v>786</v>
      </c>
      <c r="B405" t="s">
        <v>17</v>
      </c>
      <c r="C405" s="14" t="s">
        <v>173</v>
      </c>
      <c r="D405" s="14" t="s">
        <v>541</v>
      </c>
      <c r="E405" s="14" t="s">
        <v>2</v>
      </c>
    </row>
    <row r="406" spans="1:5" x14ac:dyDescent="0.25">
      <c r="A406" s="13">
        <v>787</v>
      </c>
      <c r="B406" t="s">
        <v>17</v>
      </c>
      <c r="C406" s="14" t="s">
        <v>263</v>
      </c>
      <c r="D406" s="14" t="s">
        <v>542</v>
      </c>
      <c r="E406" s="14" t="s">
        <v>29</v>
      </c>
    </row>
    <row r="407" spans="1:5" x14ac:dyDescent="0.25">
      <c r="A407" s="13">
        <v>788</v>
      </c>
      <c r="B407" t="s">
        <v>17</v>
      </c>
      <c r="C407" s="14" t="s">
        <v>543</v>
      </c>
      <c r="D407" s="14" t="s">
        <v>542</v>
      </c>
      <c r="E407" s="14" t="s">
        <v>2</v>
      </c>
    </row>
    <row r="408" spans="1:5" x14ac:dyDescent="0.25">
      <c r="A408" s="13">
        <v>789</v>
      </c>
      <c r="B408" t="s">
        <v>17</v>
      </c>
      <c r="C408" s="14" t="s">
        <v>40</v>
      </c>
      <c r="D408" s="14" t="s">
        <v>544</v>
      </c>
      <c r="E408" s="14" t="s">
        <v>2</v>
      </c>
    </row>
    <row r="409" spans="1:5" x14ac:dyDescent="0.25">
      <c r="A409" s="13">
        <v>790</v>
      </c>
      <c r="B409" t="s">
        <v>17</v>
      </c>
      <c r="C409" s="14" t="s">
        <v>92</v>
      </c>
      <c r="D409" s="14" t="s">
        <v>545</v>
      </c>
      <c r="E409" s="14" t="s">
        <v>2</v>
      </c>
    </row>
    <row r="410" spans="1:5" x14ac:dyDescent="0.25">
      <c r="A410" s="13">
        <v>791</v>
      </c>
      <c r="B410" t="s">
        <v>17</v>
      </c>
      <c r="C410" s="14" t="s">
        <v>546</v>
      </c>
      <c r="D410" s="14" t="s">
        <v>547</v>
      </c>
      <c r="E410" s="14" t="s">
        <v>2</v>
      </c>
    </row>
    <row r="411" spans="1:5" x14ac:dyDescent="0.25">
      <c r="A411" s="13">
        <v>792</v>
      </c>
      <c r="B411" t="s">
        <v>17</v>
      </c>
      <c r="C411" s="14" t="s">
        <v>548</v>
      </c>
      <c r="D411" s="14" t="s">
        <v>549</v>
      </c>
      <c r="E411" s="14" t="s">
        <v>29</v>
      </c>
    </row>
    <row r="412" spans="1:5" x14ac:dyDescent="0.25">
      <c r="A412" s="13">
        <v>793</v>
      </c>
      <c r="B412" t="s">
        <v>17</v>
      </c>
      <c r="C412" s="14" t="s">
        <v>550</v>
      </c>
      <c r="D412" s="14" t="s">
        <v>551</v>
      </c>
      <c r="E412" s="14" t="s">
        <v>29</v>
      </c>
    </row>
    <row r="413" spans="1:5" x14ac:dyDescent="0.25">
      <c r="A413" s="13">
        <v>794</v>
      </c>
      <c r="B413" t="s">
        <v>17</v>
      </c>
      <c r="C413" s="14" t="s">
        <v>177</v>
      </c>
      <c r="D413" s="14" t="s">
        <v>552</v>
      </c>
      <c r="E413" s="14" t="s">
        <v>2</v>
      </c>
    </row>
    <row r="414" spans="1:5" x14ac:dyDescent="0.25">
      <c r="A414" s="13">
        <v>795</v>
      </c>
      <c r="B414" t="s">
        <v>17</v>
      </c>
      <c r="C414" s="14" t="s">
        <v>553</v>
      </c>
      <c r="D414" s="14" t="s">
        <v>554</v>
      </c>
      <c r="E414" s="14" t="s">
        <v>2</v>
      </c>
    </row>
    <row r="415" spans="1:5" x14ac:dyDescent="0.25">
      <c r="A415" s="13">
        <v>796</v>
      </c>
      <c r="B415" t="s">
        <v>17</v>
      </c>
      <c r="C415" s="14" t="s">
        <v>555</v>
      </c>
      <c r="D415" s="14" t="s">
        <v>554</v>
      </c>
      <c r="E415" s="14" t="s">
        <v>29</v>
      </c>
    </row>
    <row r="416" spans="1:5" x14ac:dyDescent="0.25">
      <c r="A416" s="13">
        <v>797</v>
      </c>
      <c r="B416" t="s">
        <v>17</v>
      </c>
      <c r="C416" s="14" t="s">
        <v>275</v>
      </c>
      <c r="D416" s="14" t="s">
        <v>556</v>
      </c>
      <c r="E416" s="14" t="s">
        <v>29</v>
      </c>
    </row>
    <row r="417" spans="1:5" x14ac:dyDescent="0.25">
      <c r="A417" s="13">
        <v>798</v>
      </c>
      <c r="B417" t="s">
        <v>17</v>
      </c>
      <c r="C417" s="15" t="s">
        <v>557</v>
      </c>
      <c r="D417" s="15" t="s">
        <v>558</v>
      </c>
      <c r="E417" s="15" t="s">
        <v>2</v>
      </c>
    </row>
    <row r="418" spans="1:5" x14ac:dyDescent="0.25">
      <c r="A418" s="13">
        <v>799</v>
      </c>
      <c r="B418" t="s">
        <v>17</v>
      </c>
      <c r="C418" s="15" t="s">
        <v>511</v>
      </c>
      <c r="D418" s="15" t="s">
        <v>559</v>
      </c>
      <c r="E418" s="15" t="s">
        <v>29</v>
      </c>
    </row>
    <row r="419" spans="1:5" x14ac:dyDescent="0.25">
      <c r="A419" s="13">
        <v>800</v>
      </c>
      <c r="B419" t="s">
        <v>17</v>
      </c>
      <c r="C419" s="15" t="s">
        <v>560</v>
      </c>
      <c r="D419" s="15" t="s">
        <v>561</v>
      </c>
      <c r="E419" s="15" t="s">
        <v>29</v>
      </c>
    </row>
    <row r="420" spans="1:5" x14ac:dyDescent="0.25">
      <c r="A420" s="13">
        <v>801</v>
      </c>
      <c r="B420" t="s">
        <v>17</v>
      </c>
      <c r="C420" s="15" t="s">
        <v>562</v>
      </c>
      <c r="D420" s="15" t="s">
        <v>563</v>
      </c>
      <c r="E420" s="15" t="s">
        <v>2</v>
      </c>
    </row>
    <row r="421" spans="1:5" x14ac:dyDescent="0.25">
      <c r="A421" s="13">
        <v>802</v>
      </c>
      <c r="B421" t="s">
        <v>17</v>
      </c>
      <c r="C421" s="15" t="s">
        <v>564</v>
      </c>
      <c r="D421" s="15" t="s">
        <v>240</v>
      </c>
      <c r="E421" s="15" t="s">
        <v>29</v>
      </c>
    </row>
    <row r="422" spans="1:5" x14ac:dyDescent="0.25">
      <c r="A422" s="13">
        <v>803</v>
      </c>
      <c r="B422" t="s">
        <v>17</v>
      </c>
      <c r="C422" s="15" t="s">
        <v>565</v>
      </c>
      <c r="D422" s="15" t="s">
        <v>566</v>
      </c>
      <c r="E422" s="15" t="s">
        <v>29</v>
      </c>
    </row>
    <row r="423" spans="1:5" x14ac:dyDescent="0.25">
      <c r="A423" s="13">
        <v>804</v>
      </c>
      <c r="B423" t="s">
        <v>17</v>
      </c>
      <c r="C423" s="15" t="s">
        <v>56</v>
      </c>
      <c r="D423" s="15" t="s">
        <v>567</v>
      </c>
      <c r="E423" s="15" t="s">
        <v>2</v>
      </c>
    </row>
    <row r="424" spans="1:5" x14ac:dyDescent="0.25">
      <c r="A424" s="13">
        <v>805</v>
      </c>
      <c r="B424" t="s">
        <v>17</v>
      </c>
      <c r="C424" s="15" t="s">
        <v>568</v>
      </c>
      <c r="D424" s="15" t="s">
        <v>569</v>
      </c>
      <c r="E424" s="15" t="s">
        <v>2</v>
      </c>
    </row>
    <row r="425" spans="1:5" x14ac:dyDescent="0.25">
      <c r="A425" s="13">
        <v>806</v>
      </c>
      <c r="B425" t="s">
        <v>17</v>
      </c>
      <c r="C425" s="15" t="s">
        <v>570</v>
      </c>
      <c r="D425" s="15" t="s">
        <v>569</v>
      </c>
      <c r="E425" s="15" t="s">
        <v>29</v>
      </c>
    </row>
    <row r="426" spans="1:5" x14ac:dyDescent="0.25">
      <c r="A426" s="13">
        <v>807</v>
      </c>
      <c r="B426" t="s">
        <v>17</v>
      </c>
      <c r="C426" s="15" t="s">
        <v>286</v>
      </c>
      <c r="D426" s="15" t="s">
        <v>571</v>
      </c>
      <c r="E426" s="15" t="s">
        <v>2</v>
      </c>
    </row>
    <row r="427" spans="1:5" x14ac:dyDescent="0.25">
      <c r="A427" s="13">
        <v>808</v>
      </c>
      <c r="B427" t="s">
        <v>17</v>
      </c>
      <c r="C427" s="15" t="s">
        <v>357</v>
      </c>
      <c r="D427" s="15" t="s">
        <v>232</v>
      </c>
      <c r="E427" s="15" t="s">
        <v>2</v>
      </c>
    </row>
    <row r="428" spans="1:5" x14ac:dyDescent="0.25">
      <c r="A428" s="13">
        <v>809</v>
      </c>
      <c r="B428" t="s">
        <v>17</v>
      </c>
      <c r="C428" s="15" t="s">
        <v>467</v>
      </c>
      <c r="D428" s="15" t="s">
        <v>572</v>
      </c>
      <c r="E428" s="15" t="s">
        <v>29</v>
      </c>
    </row>
    <row r="429" spans="1:5" x14ac:dyDescent="0.25">
      <c r="A429" s="13">
        <v>810</v>
      </c>
      <c r="B429" t="s">
        <v>17</v>
      </c>
      <c r="C429" s="15" t="s">
        <v>112</v>
      </c>
      <c r="D429" s="15" t="s">
        <v>573</v>
      </c>
      <c r="E429" s="15" t="s">
        <v>2</v>
      </c>
    </row>
    <row r="430" spans="1:5" x14ac:dyDescent="0.25">
      <c r="A430" s="13">
        <v>811</v>
      </c>
      <c r="B430" t="s">
        <v>17</v>
      </c>
      <c r="C430" s="15" t="s">
        <v>454</v>
      </c>
      <c r="D430" s="15" t="s">
        <v>574</v>
      </c>
      <c r="E430" s="15" t="s">
        <v>29</v>
      </c>
    </row>
    <row r="431" spans="1:5" x14ac:dyDescent="0.25">
      <c r="A431" s="13">
        <v>812</v>
      </c>
      <c r="B431" t="s">
        <v>17</v>
      </c>
      <c r="C431" s="15" t="s">
        <v>173</v>
      </c>
      <c r="D431" s="15" t="s">
        <v>575</v>
      </c>
      <c r="E431" s="15" t="s">
        <v>2</v>
      </c>
    </row>
    <row r="432" spans="1:5" x14ac:dyDescent="0.25">
      <c r="A432" s="13">
        <v>813</v>
      </c>
      <c r="B432" t="s">
        <v>17</v>
      </c>
      <c r="C432" s="15" t="s">
        <v>245</v>
      </c>
      <c r="D432" s="15" t="s">
        <v>250</v>
      </c>
      <c r="E432" s="15" t="s">
        <v>2</v>
      </c>
    </row>
    <row r="433" spans="1:5" x14ac:dyDescent="0.25">
      <c r="A433" s="13">
        <v>814</v>
      </c>
      <c r="B433" t="s">
        <v>17</v>
      </c>
      <c r="C433" s="15" t="s">
        <v>112</v>
      </c>
      <c r="D433" s="15" t="s">
        <v>576</v>
      </c>
      <c r="E433" s="15" t="s">
        <v>2</v>
      </c>
    </row>
    <row r="434" spans="1:5" x14ac:dyDescent="0.25">
      <c r="A434" s="13">
        <v>815</v>
      </c>
      <c r="B434" t="s">
        <v>17</v>
      </c>
      <c r="C434" s="15" t="s">
        <v>577</v>
      </c>
      <c r="D434" s="15" t="s">
        <v>578</v>
      </c>
      <c r="E434" s="15" t="s">
        <v>29</v>
      </c>
    </row>
    <row r="435" spans="1:5" x14ac:dyDescent="0.25">
      <c r="A435" s="13">
        <v>816</v>
      </c>
      <c r="B435" t="s">
        <v>17</v>
      </c>
      <c r="C435" s="15" t="s">
        <v>579</v>
      </c>
      <c r="D435" s="15" t="s">
        <v>580</v>
      </c>
      <c r="E435" s="15" t="s">
        <v>29</v>
      </c>
    </row>
    <row r="436" spans="1:5" x14ac:dyDescent="0.25">
      <c r="A436" s="13">
        <v>817</v>
      </c>
      <c r="B436" t="s">
        <v>17</v>
      </c>
      <c r="C436" s="15" t="s">
        <v>581</v>
      </c>
      <c r="D436" s="15" t="s">
        <v>582</v>
      </c>
      <c r="E436" s="15" t="s">
        <v>29</v>
      </c>
    </row>
    <row r="437" spans="1:5" x14ac:dyDescent="0.25">
      <c r="A437" s="13">
        <v>818</v>
      </c>
      <c r="B437" t="s">
        <v>17</v>
      </c>
      <c r="C437" s="15" t="s">
        <v>40</v>
      </c>
      <c r="D437" s="15" t="s">
        <v>583</v>
      </c>
      <c r="E437" s="15" t="s">
        <v>2</v>
      </c>
    </row>
    <row r="438" spans="1:5" x14ac:dyDescent="0.25">
      <c r="A438" s="13">
        <v>819</v>
      </c>
      <c r="B438" t="s">
        <v>17</v>
      </c>
      <c r="C438" s="15" t="s">
        <v>173</v>
      </c>
      <c r="D438" s="15" t="s">
        <v>584</v>
      </c>
      <c r="E438" s="15" t="s">
        <v>2</v>
      </c>
    </row>
    <row r="439" spans="1:5" x14ac:dyDescent="0.25">
      <c r="A439" s="13">
        <v>820</v>
      </c>
      <c r="B439" t="s">
        <v>17</v>
      </c>
      <c r="C439" s="15" t="s">
        <v>560</v>
      </c>
      <c r="D439" s="15" t="s">
        <v>585</v>
      </c>
      <c r="E439" s="15" t="s">
        <v>29</v>
      </c>
    </row>
    <row r="440" spans="1:5" x14ac:dyDescent="0.25">
      <c r="A440" s="13">
        <v>821</v>
      </c>
      <c r="B440" t="s">
        <v>17</v>
      </c>
      <c r="C440" s="15" t="s">
        <v>490</v>
      </c>
      <c r="D440" s="15" t="s">
        <v>586</v>
      </c>
      <c r="E440" s="15" t="s">
        <v>2</v>
      </c>
    </row>
    <row r="441" spans="1:5" x14ac:dyDescent="0.25">
      <c r="A441" s="13">
        <v>822</v>
      </c>
      <c r="B441" t="s">
        <v>17</v>
      </c>
      <c r="C441" s="15" t="s">
        <v>291</v>
      </c>
      <c r="D441" s="15" t="s">
        <v>587</v>
      </c>
      <c r="E441" s="15" t="s">
        <v>29</v>
      </c>
    </row>
    <row r="442" spans="1:5" x14ac:dyDescent="0.25">
      <c r="A442" s="13">
        <v>823</v>
      </c>
      <c r="B442" t="s">
        <v>17</v>
      </c>
      <c r="C442" s="15" t="s">
        <v>311</v>
      </c>
      <c r="D442" s="15" t="s">
        <v>588</v>
      </c>
      <c r="E442" s="18" t="s">
        <v>29</v>
      </c>
    </row>
    <row r="443" spans="1:5" x14ac:dyDescent="0.25">
      <c r="A443" s="13">
        <v>824</v>
      </c>
      <c r="B443" t="s">
        <v>17</v>
      </c>
      <c r="C443" s="15" t="s">
        <v>357</v>
      </c>
      <c r="D443" s="15" t="s">
        <v>589</v>
      </c>
      <c r="E443" s="18" t="s">
        <v>2</v>
      </c>
    </row>
    <row r="444" spans="1:5" x14ac:dyDescent="0.25">
      <c r="A444" s="13">
        <v>825</v>
      </c>
      <c r="B444" t="s">
        <v>17</v>
      </c>
      <c r="C444" s="15" t="s">
        <v>40</v>
      </c>
      <c r="D444" s="15" t="s">
        <v>590</v>
      </c>
      <c r="E444" s="18" t="s">
        <v>2</v>
      </c>
    </row>
    <row r="445" spans="1:5" x14ac:dyDescent="0.25">
      <c r="A445" s="13">
        <v>826</v>
      </c>
      <c r="B445" t="s">
        <v>17</v>
      </c>
      <c r="C445" s="15" t="s">
        <v>562</v>
      </c>
      <c r="D445" s="15" t="s">
        <v>591</v>
      </c>
      <c r="E445" s="18" t="s">
        <v>2</v>
      </c>
    </row>
    <row r="446" spans="1:5" x14ac:dyDescent="0.25">
      <c r="A446" s="13">
        <v>827</v>
      </c>
      <c r="B446" t="s">
        <v>17</v>
      </c>
      <c r="C446" s="15" t="s">
        <v>54</v>
      </c>
      <c r="D446" s="15" t="s">
        <v>592</v>
      </c>
      <c r="E446" s="18" t="s">
        <v>2</v>
      </c>
    </row>
    <row r="447" spans="1:5" x14ac:dyDescent="0.25">
      <c r="A447" s="13">
        <v>828</v>
      </c>
      <c r="B447" t="s">
        <v>17</v>
      </c>
      <c r="C447" s="15" t="s">
        <v>38</v>
      </c>
      <c r="D447" s="15" t="s">
        <v>250</v>
      </c>
      <c r="E447" s="18" t="s">
        <v>29</v>
      </c>
    </row>
    <row r="448" spans="1:5" x14ac:dyDescent="0.25">
      <c r="A448" s="13">
        <v>829</v>
      </c>
      <c r="B448" t="s">
        <v>17</v>
      </c>
      <c r="C448" s="15" t="s">
        <v>105</v>
      </c>
      <c r="D448" s="15" t="s">
        <v>593</v>
      </c>
      <c r="E448" s="18" t="s">
        <v>29</v>
      </c>
    </row>
    <row r="449" spans="1:5" x14ac:dyDescent="0.25">
      <c r="A449" s="13">
        <v>830</v>
      </c>
      <c r="B449" t="s">
        <v>17</v>
      </c>
      <c r="C449" s="15" t="s">
        <v>318</v>
      </c>
      <c r="D449" s="15" t="s">
        <v>1000</v>
      </c>
      <c r="E449" s="18" t="s">
        <v>29</v>
      </c>
    </row>
    <row r="450" spans="1:5" x14ac:dyDescent="0.25">
      <c r="A450" s="13">
        <v>831</v>
      </c>
      <c r="B450" t="s">
        <v>17</v>
      </c>
      <c r="C450" s="43" t="s">
        <v>90</v>
      </c>
      <c r="D450" s="43" t="s">
        <v>1006</v>
      </c>
      <c r="E450" s="44" t="s">
        <v>2</v>
      </c>
    </row>
    <row r="451" spans="1:5" x14ac:dyDescent="0.25">
      <c r="A451" s="13">
        <v>832</v>
      </c>
      <c r="B451" t="s">
        <v>17</v>
      </c>
      <c r="C451" s="43" t="s">
        <v>123</v>
      </c>
      <c r="D451" s="43" t="s">
        <v>1007</v>
      </c>
      <c r="E451" s="44" t="s">
        <v>2</v>
      </c>
    </row>
    <row r="452" spans="1:5" x14ac:dyDescent="0.25">
      <c r="A452" s="13">
        <v>833</v>
      </c>
      <c r="B452" t="s">
        <v>17</v>
      </c>
      <c r="C452" s="15" t="s">
        <v>1001</v>
      </c>
      <c r="D452" s="15" t="s">
        <v>1002</v>
      </c>
      <c r="E452" s="18" t="s">
        <v>29</v>
      </c>
    </row>
    <row r="453" spans="1:5" x14ac:dyDescent="0.25">
      <c r="A453" s="13">
        <v>834</v>
      </c>
      <c r="B453" t="s">
        <v>17</v>
      </c>
      <c r="C453" s="15" t="s">
        <v>1003</v>
      </c>
      <c r="D453" s="15" t="s">
        <v>1004</v>
      </c>
      <c r="E453" s="18" t="s">
        <v>2</v>
      </c>
    </row>
    <row r="454" spans="1:5" x14ac:dyDescent="0.25">
      <c r="A454" s="13">
        <v>835</v>
      </c>
      <c r="B454" t="s">
        <v>17</v>
      </c>
      <c r="C454" s="15" t="s">
        <v>425</v>
      </c>
      <c r="D454" s="15" t="s">
        <v>1005</v>
      </c>
      <c r="E454" s="18" t="s">
        <v>2</v>
      </c>
    </row>
    <row r="455" spans="1:5" x14ac:dyDescent="0.25">
      <c r="A455" s="13">
        <v>836</v>
      </c>
      <c r="B455" t="s">
        <v>17</v>
      </c>
      <c r="C455" s="15" t="s">
        <v>357</v>
      </c>
      <c r="D455" s="15" t="s">
        <v>854</v>
      </c>
      <c r="E455" s="18" t="s">
        <v>2</v>
      </c>
    </row>
    <row r="456" spans="1:5" x14ac:dyDescent="0.25">
      <c r="A456" s="13">
        <v>861</v>
      </c>
      <c r="B456" t="s">
        <v>12</v>
      </c>
      <c r="C456" s="14" t="s">
        <v>594</v>
      </c>
      <c r="D456" s="14" t="s">
        <v>595</v>
      </c>
      <c r="E456" s="14" t="s">
        <v>29</v>
      </c>
    </row>
    <row r="457" spans="1:5" x14ac:dyDescent="0.25">
      <c r="A457" s="13">
        <v>862</v>
      </c>
      <c r="B457" t="s">
        <v>12</v>
      </c>
      <c r="C457" s="14" t="s">
        <v>283</v>
      </c>
      <c r="D457" s="14" t="s">
        <v>596</v>
      </c>
      <c r="E457" s="14" t="s">
        <v>29</v>
      </c>
    </row>
    <row r="458" spans="1:5" x14ac:dyDescent="0.25">
      <c r="A458" s="13">
        <v>863</v>
      </c>
      <c r="B458" t="s">
        <v>12</v>
      </c>
      <c r="C458" s="14" t="s">
        <v>40</v>
      </c>
      <c r="D458" s="14" t="s">
        <v>597</v>
      </c>
      <c r="E458" s="14" t="s">
        <v>2</v>
      </c>
    </row>
    <row r="459" spans="1:5" x14ac:dyDescent="0.25">
      <c r="A459" s="13">
        <v>864</v>
      </c>
      <c r="B459" t="s">
        <v>12</v>
      </c>
      <c r="C459" s="14" t="s">
        <v>598</v>
      </c>
      <c r="D459" s="14" t="s">
        <v>599</v>
      </c>
      <c r="E459" s="14" t="s">
        <v>2</v>
      </c>
    </row>
    <row r="460" spans="1:5" x14ac:dyDescent="0.25">
      <c r="A460" s="13">
        <v>865</v>
      </c>
      <c r="B460" t="s">
        <v>12</v>
      </c>
      <c r="C460" s="14" t="s">
        <v>66</v>
      </c>
      <c r="D460" s="14" t="s">
        <v>600</v>
      </c>
      <c r="E460" s="14" t="s">
        <v>2</v>
      </c>
    </row>
    <row r="461" spans="1:5" x14ac:dyDescent="0.25">
      <c r="A461" s="13">
        <v>866</v>
      </c>
      <c r="B461" t="s">
        <v>12</v>
      </c>
      <c r="C461" s="14" t="s">
        <v>601</v>
      </c>
      <c r="D461" s="14" t="s">
        <v>602</v>
      </c>
      <c r="E461" s="14" t="s">
        <v>29</v>
      </c>
    </row>
    <row r="462" spans="1:5" x14ac:dyDescent="0.25">
      <c r="A462" s="13">
        <v>867</v>
      </c>
      <c r="B462" t="s">
        <v>12</v>
      </c>
      <c r="C462" s="14" t="s">
        <v>398</v>
      </c>
      <c r="D462" s="14" t="s">
        <v>603</v>
      </c>
      <c r="E462" s="14" t="s">
        <v>2</v>
      </c>
    </row>
    <row r="463" spans="1:5" x14ac:dyDescent="0.25">
      <c r="A463" s="13">
        <v>868</v>
      </c>
      <c r="B463" t="s">
        <v>12</v>
      </c>
      <c r="C463" s="14" t="s">
        <v>267</v>
      </c>
      <c r="D463" s="14" t="s">
        <v>604</v>
      </c>
      <c r="E463" s="14" t="s">
        <v>29</v>
      </c>
    </row>
    <row r="464" spans="1:5" x14ac:dyDescent="0.25">
      <c r="A464" s="13">
        <v>869</v>
      </c>
      <c r="B464" t="s">
        <v>12</v>
      </c>
      <c r="C464" s="14" t="s">
        <v>138</v>
      </c>
      <c r="D464" s="14" t="s">
        <v>605</v>
      </c>
      <c r="E464" s="14" t="s">
        <v>2</v>
      </c>
    </row>
    <row r="465" spans="1:5" x14ac:dyDescent="0.25">
      <c r="A465" s="13">
        <v>870</v>
      </c>
      <c r="B465" t="s">
        <v>12</v>
      </c>
      <c r="C465" s="14" t="s">
        <v>606</v>
      </c>
      <c r="D465" s="14" t="s">
        <v>607</v>
      </c>
      <c r="E465" s="14" t="s">
        <v>29</v>
      </c>
    </row>
    <row r="466" spans="1:5" x14ac:dyDescent="0.25">
      <c r="A466" s="13">
        <v>871</v>
      </c>
      <c r="B466" t="s">
        <v>12</v>
      </c>
      <c r="C466" s="14" t="s">
        <v>608</v>
      </c>
      <c r="D466" s="14" t="s">
        <v>373</v>
      </c>
      <c r="E466" s="14" t="s">
        <v>2</v>
      </c>
    </row>
    <row r="467" spans="1:5" x14ac:dyDescent="0.25">
      <c r="A467" s="13">
        <v>872</v>
      </c>
      <c r="B467" t="s">
        <v>12</v>
      </c>
      <c r="C467" s="14" t="s">
        <v>316</v>
      </c>
      <c r="D467" s="14" t="s">
        <v>373</v>
      </c>
      <c r="E467" s="14" t="s">
        <v>29</v>
      </c>
    </row>
    <row r="468" spans="1:5" x14ac:dyDescent="0.25">
      <c r="A468" s="13">
        <v>873</v>
      </c>
      <c r="B468" t="s">
        <v>12</v>
      </c>
      <c r="C468" s="14" t="s">
        <v>153</v>
      </c>
      <c r="D468" s="14" t="s">
        <v>609</v>
      </c>
      <c r="E468" s="14" t="s">
        <v>2</v>
      </c>
    </row>
    <row r="469" spans="1:5" x14ac:dyDescent="0.25">
      <c r="A469" s="13">
        <v>874</v>
      </c>
      <c r="B469" t="s">
        <v>12</v>
      </c>
      <c r="C469" s="14" t="s">
        <v>112</v>
      </c>
      <c r="D469" s="14" t="s">
        <v>610</v>
      </c>
      <c r="E469" s="14" t="s">
        <v>2</v>
      </c>
    </row>
    <row r="470" spans="1:5" x14ac:dyDescent="0.25">
      <c r="A470" s="13">
        <v>875</v>
      </c>
      <c r="B470" t="s">
        <v>12</v>
      </c>
      <c r="C470" s="14" t="s">
        <v>611</v>
      </c>
      <c r="D470" s="14" t="s">
        <v>612</v>
      </c>
      <c r="E470" s="14" t="s">
        <v>2</v>
      </c>
    </row>
    <row r="471" spans="1:5" x14ac:dyDescent="0.25">
      <c r="A471" s="13">
        <v>876</v>
      </c>
      <c r="B471" t="s">
        <v>12</v>
      </c>
      <c r="C471" s="14" t="s">
        <v>613</v>
      </c>
      <c r="D471" s="14" t="s">
        <v>612</v>
      </c>
      <c r="E471" s="14" t="s">
        <v>2</v>
      </c>
    </row>
    <row r="472" spans="1:5" x14ac:dyDescent="0.25">
      <c r="A472" s="13">
        <v>877</v>
      </c>
      <c r="B472" t="s">
        <v>12</v>
      </c>
      <c r="C472" s="14" t="s">
        <v>277</v>
      </c>
      <c r="D472" s="14" t="s">
        <v>612</v>
      </c>
      <c r="E472" s="14" t="s">
        <v>29</v>
      </c>
    </row>
    <row r="473" spans="1:5" x14ac:dyDescent="0.25">
      <c r="A473" s="13">
        <v>878</v>
      </c>
      <c r="B473" t="s">
        <v>12</v>
      </c>
      <c r="C473" s="14" t="s">
        <v>110</v>
      </c>
      <c r="D473" s="14" t="s">
        <v>614</v>
      </c>
      <c r="E473" s="14" t="s">
        <v>2</v>
      </c>
    </row>
    <row r="474" spans="1:5" x14ac:dyDescent="0.25">
      <c r="A474" s="13">
        <v>879</v>
      </c>
      <c r="B474" t="s">
        <v>12</v>
      </c>
      <c r="C474" s="14" t="s">
        <v>78</v>
      </c>
      <c r="D474" s="14" t="s">
        <v>615</v>
      </c>
      <c r="E474" s="14" t="s">
        <v>2</v>
      </c>
    </row>
    <row r="475" spans="1:5" x14ac:dyDescent="0.25">
      <c r="A475" s="13">
        <v>880</v>
      </c>
      <c r="B475" t="s">
        <v>12</v>
      </c>
      <c r="C475" s="14" t="s">
        <v>79</v>
      </c>
      <c r="D475" s="14" t="s">
        <v>616</v>
      </c>
      <c r="E475" s="14" t="s">
        <v>2</v>
      </c>
    </row>
    <row r="476" spans="1:5" x14ac:dyDescent="0.25">
      <c r="A476" s="13">
        <v>881</v>
      </c>
      <c r="B476" t="s">
        <v>12</v>
      </c>
      <c r="C476" s="14" t="s">
        <v>617</v>
      </c>
      <c r="D476" s="14" t="s">
        <v>49</v>
      </c>
      <c r="E476" s="14" t="s">
        <v>2</v>
      </c>
    </row>
    <row r="477" spans="1:5" x14ac:dyDescent="0.25">
      <c r="A477" s="13">
        <v>882</v>
      </c>
      <c r="B477" t="s">
        <v>12</v>
      </c>
      <c r="C477" s="14" t="s">
        <v>215</v>
      </c>
      <c r="D477" s="14" t="s">
        <v>618</v>
      </c>
      <c r="E477" s="14" t="s">
        <v>2</v>
      </c>
    </row>
    <row r="478" spans="1:5" x14ac:dyDescent="0.25">
      <c r="A478" s="13">
        <v>883</v>
      </c>
      <c r="B478" t="s">
        <v>12</v>
      </c>
      <c r="C478" s="14" t="s">
        <v>46</v>
      </c>
      <c r="D478" s="14" t="s">
        <v>619</v>
      </c>
      <c r="E478" s="14" t="s">
        <v>2</v>
      </c>
    </row>
    <row r="479" spans="1:5" x14ac:dyDescent="0.25">
      <c r="A479" s="13">
        <v>884</v>
      </c>
      <c r="B479" t="s">
        <v>12</v>
      </c>
      <c r="C479" s="14" t="s">
        <v>103</v>
      </c>
      <c r="D479" s="14" t="s">
        <v>620</v>
      </c>
      <c r="E479" s="14" t="s">
        <v>2</v>
      </c>
    </row>
    <row r="480" spans="1:5" x14ac:dyDescent="0.25">
      <c r="A480" s="13">
        <v>885</v>
      </c>
      <c r="B480" t="s">
        <v>12</v>
      </c>
      <c r="C480" s="14" t="s">
        <v>621</v>
      </c>
      <c r="D480" s="14" t="s">
        <v>622</v>
      </c>
      <c r="E480" s="14" t="s">
        <v>29</v>
      </c>
    </row>
    <row r="481" spans="1:5" x14ac:dyDescent="0.25">
      <c r="A481" s="13">
        <v>886</v>
      </c>
      <c r="B481" t="s">
        <v>12</v>
      </c>
      <c r="C481" s="14" t="s">
        <v>316</v>
      </c>
      <c r="D481" s="14" t="s">
        <v>623</v>
      </c>
      <c r="E481" s="14" t="s">
        <v>29</v>
      </c>
    </row>
    <row r="482" spans="1:5" x14ac:dyDescent="0.25">
      <c r="A482" s="13">
        <v>887</v>
      </c>
      <c r="B482" t="s">
        <v>12</v>
      </c>
      <c r="C482" s="14" t="s">
        <v>514</v>
      </c>
      <c r="D482" s="14" t="s">
        <v>624</v>
      </c>
      <c r="E482" s="14" t="s">
        <v>2</v>
      </c>
    </row>
    <row r="483" spans="1:5" x14ac:dyDescent="0.25">
      <c r="A483" s="13">
        <v>888</v>
      </c>
      <c r="B483" t="s">
        <v>12</v>
      </c>
      <c r="C483" s="14" t="s">
        <v>625</v>
      </c>
      <c r="D483" s="14" t="s">
        <v>626</v>
      </c>
      <c r="E483" s="14" t="s">
        <v>2</v>
      </c>
    </row>
    <row r="484" spans="1:5" x14ac:dyDescent="0.25">
      <c r="A484" s="13">
        <v>889</v>
      </c>
      <c r="B484" t="s">
        <v>12</v>
      </c>
      <c r="C484" s="15" t="s">
        <v>627</v>
      </c>
      <c r="D484" s="15" t="s">
        <v>628</v>
      </c>
      <c r="E484" s="15" t="s">
        <v>2</v>
      </c>
    </row>
    <row r="485" spans="1:5" x14ac:dyDescent="0.25">
      <c r="A485" s="13">
        <v>890</v>
      </c>
      <c r="B485" t="s">
        <v>12</v>
      </c>
      <c r="C485" s="15" t="s">
        <v>36</v>
      </c>
      <c r="D485" s="15" t="s">
        <v>55</v>
      </c>
      <c r="E485" s="15" t="s">
        <v>2</v>
      </c>
    </row>
    <row r="486" spans="1:5" x14ac:dyDescent="0.25">
      <c r="A486" s="13">
        <v>891</v>
      </c>
      <c r="B486" t="s">
        <v>12</v>
      </c>
      <c r="C486" s="15" t="s">
        <v>629</v>
      </c>
      <c r="D486" s="15" t="s">
        <v>552</v>
      </c>
      <c r="E486" s="15" t="s">
        <v>29</v>
      </c>
    </row>
    <row r="487" spans="1:5" x14ac:dyDescent="0.25">
      <c r="A487" s="13">
        <v>892</v>
      </c>
      <c r="B487" t="s">
        <v>12</v>
      </c>
      <c r="C487" s="15" t="s">
        <v>630</v>
      </c>
      <c r="D487" s="22" t="s">
        <v>631</v>
      </c>
      <c r="E487" s="22" t="s">
        <v>2</v>
      </c>
    </row>
    <row r="488" spans="1:5" x14ac:dyDescent="0.25">
      <c r="A488" s="13">
        <v>893</v>
      </c>
      <c r="B488" t="s">
        <v>12</v>
      </c>
      <c r="C488" s="15" t="s">
        <v>632</v>
      </c>
      <c r="D488" s="15" t="s">
        <v>633</v>
      </c>
      <c r="E488" s="15" t="s">
        <v>29</v>
      </c>
    </row>
    <row r="489" spans="1:5" x14ac:dyDescent="0.25">
      <c r="A489" s="13">
        <v>894</v>
      </c>
      <c r="B489" t="s">
        <v>12</v>
      </c>
      <c r="C489" s="15" t="s">
        <v>185</v>
      </c>
      <c r="D489" s="15" t="s">
        <v>634</v>
      </c>
      <c r="E489" s="15" t="s">
        <v>2</v>
      </c>
    </row>
    <row r="490" spans="1:5" x14ac:dyDescent="0.25">
      <c r="A490" s="13">
        <v>895</v>
      </c>
      <c r="B490" t="s">
        <v>12</v>
      </c>
      <c r="C490" s="15" t="s">
        <v>283</v>
      </c>
      <c r="D490" s="15" t="s">
        <v>635</v>
      </c>
      <c r="E490" s="15" t="s">
        <v>29</v>
      </c>
    </row>
    <row r="491" spans="1:5" x14ac:dyDescent="0.25">
      <c r="A491" s="13">
        <v>896</v>
      </c>
      <c r="B491" t="s">
        <v>12</v>
      </c>
      <c r="C491" s="15" t="s">
        <v>215</v>
      </c>
      <c r="D491" s="15" t="s">
        <v>636</v>
      </c>
      <c r="E491" s="15" t="s">
        <v>2</v>
      </c>
    </row>
    <row r="492" spans="1:5" x14ac:dyDescent="0.25">
      <c r="A492" s="13">
        <v>897</v>
      </c>
      <c r="B492" t="s">
        <v>12</v>
      </c>
      <c r="C492" s="15" t="s">
        <v>156</v>
      </c>
      <c r="D492" s="15" t="s">
        <v>637</v>
      </c>
      <c r="E492" s="15" t="s">
        <v>29</v>
      </c>
    </row>
    <row r="493" spans="1:5" x14ac:dyDescent="0.25">
      <c r="A493" s="13">
        <v>898</v>
      </c>
      <c r="B493" t="s">
        <v>12</v>
      </c>
      <c r="C493" s="15" t="s">
        <v>70</v>
      </c>
      <c r="D493" s="15" t="s">
        <v>637</v>
      </c>
      <c r="E493" s="15" t="s">
        <v>2</v>
      </c>
    </row>
    <row r="494" spans="1:5" x14ac:dyDescent="0.25">
      <c r="A494" s="13">
        <v>899</v>
      </c>
      <c r="B494" t="s">
        <v>12</v>
      </c>
      <c r="C494" s="15" t="s">
        <v>638</v>
      </c>
      <c r="D494" s="15" t="s">
        <v>563</v>
      </c>
      <c r="E494" s="15" t="s">
        <v>2</v>
      </c>
    </row>
    <row r="495" spans="1:5" x14ac:dyDescent="0.25">
      <c r="A495" s="13">
        <v>900</v>
      </c>
      <c r="B495" t="s">
        <v>12</v>
      </c>
      <c r="C495" s="15" t="s">
        <v>481</v>
      </c>
      <c r="D495" s="15" t="s">
        <v>639</v>
      </c>
      <c r="E495" s="15" t="s">
        <v>29</v>
      </c>
    </row>
    <row r="496" spans="1:5" x14ac:dyDescent="0.25">
      <c r="A496" s="13">
        <v>901</v>
      </c>
      <c r="B496" t="s">
        <v>12</v>
      </c>
      <c r="C496" s="15" t="s">
        <v>70</v>
      </c>
      <c r="D496" s="15" t="s">
        <v>639</v>
      </c>
      <c r="E496" s="15" t="s">
        <v>2</v>
      </c>
    </row>
    <row r="497" spans="1:5" x14ac:dyDescent="0.25">
      <c r="A497" s="13">
        <v>902</v>
      </c>
      <c r="B497" t="s">
        <v>12</v>
      </c>
      <c r="C497" s="15" t="s">
        <v>640</v>
      </c>
      <c r="D497" s="15" t="s">
        <v>54</v>
      </c>
      <c r="E497" s="15" t="s">
        <v>29</v>
      </c>
    </row>
    <row r="498" spans="1:5" x14ac:dyDescent="0.25">
      <c r="A498" s="13">
        <v>903</v>
      </c>
      <c r="B498" t="s">
        <v>12</v>
      </c>
      <c r="C498" s="15" t="s">
        <v>46</v>
      </c>
      <c r="D498" s="15" t="s">
        <v>233</v>
      </c>
      <c r="E498" s="15" t="s">
        <v>2</v>
      </c>
    </row>
    <row r="499" spans="1:5" x14ac:dyDescent="0.25">
      <c r="A499" s="13">
        <v>904</v>
      </c>
      <c r="B499" t="s">
        <v>12</v>
      </c>
      <c r="C499" s="15" t="s">
        <v>641</v>
      </c>
      <c r="D499" s="15" t="s">
        <v>642</v>
      </c>
      <c r="E499" s="15" t="s">
        <v>29</v>
      </c>
    </row>
    <row r="500" spans="1:5" x14ac:dyDescent="0.25">
      <c r="A500" s="13">
        <v>905</v>
      </c>
      <c r="B500" t="s">
        <v>12</v>
      </c>
      <c r="C500" s="15" t="s">
        <v>643</v>
      </c>
      <c r="D500" s="15" t="s">
        <v>644</v>
      </c>
      <c r="E500" s="15" t="s">
        <v>2</v>
      </c>
    </row>
    <row r="501" spans="1:5" x14ac:dyDescent="0.25">
      <c r="A501" s="13">
        <v>906</v>
      </c>
      <c r="B501" t="s">
        <v>12</v>
      </c>
      <c r="C501" s="15" t="s">
        <v>645</v>
      </c>
      <c r="D501" s="15" t="s">
        <v>646</v>
      </c>
      <c r="E501" s="15" t="s">
        <v>2</v>
      </c>
    </row>
    <row r="502" spans="1:5" x14ac:dyDescent="0.25">
      <c r="A502" s="13">
        <v>907</v>
      </c>
      <c r="B502" t="s">
        <v>12</v>
      </c>
      <c r="C502" s="15" t="s">
        <v>647</v>
      </c>
      <c r="D502" s="15" t="s">
        <v>648</v>
      </c>
      <c r="E502" s="15" t="s">
        <v>29</v>
      </c>
    </row>
    <row r="503" spans="1:5" x14ac:dyDescent="0.25">
      <c r="A503" s="13">
        <v>908</v>
      </c>
      <c r="B503" t="s">
        <v>12</v>
      </c>
      <c r="C503" s="15" t="s">
        <v>36</v>
      </c>
      <c r="D503" s="15" t="s">
        <v>649</v>
      </c>
      <c r="E503" s="15" t="s">
        <v>2</v>
      </c>
    </row>
    <row r="504" spans="1:5" x14ac:dyDescent="0.25">
      <c r="A504" s="13">
        <v>909</v>
      </c>
      <c r="B504" t="s">
        <v>12</v>
      </c>
      <c r="C504" s="15" t="s">
        <v>650</v>
      </c>
      <c r="D504" s="15" t="s">
        <v>651</v>
      </c>
      <c r="E504" s="15" t="s">
        <v>2</v>
      </c>
    </row>
    <row r="505" spans="1:5" x14ac:dyDescent="0.25">
      <c r="A505" s="13">
        <v>910</v>
      </c>
      <c r="B505" t="s">
        <v>12</v>
      </c>
      <c r="C505" s="15" t="s">
        <v>40</v>
      </c>
      <c r="D505" s="15" t="s">
        <v>652</v>
      </c>
      <c r="E505" s="15" t="s">
        <v>2</v>
      </c>
    </row>
    <row r="506" spans="1:5" x14ac:dyDescent="0.25">
      <c r="A506" s="13">
        <v>911</v>
      </c>
      <c r="B506" t="s">
        <v>12</v>
      </c>
      <c r="C506" s="15" t="s">
        <v>653</v>
      </c>
      <c r="D506" s="15" t="s">
        <v>654</v>
      </c>
      <c r="E506" s="15" t="s">
        <v>29</v>
      </c>
    </row>
    <row r="507" spans="1:5" x14ac:dyDescent="0.25">
      <c r="A507" s="13">
        <v>912</v>
      </c>
      <c r="B507" t="s">
        <v>12</v>
      </c>
      <c r="C507" s="15" t="s">
        <v>418</v>
      </c>
      <c r="D507" s="15" t="s">
        <v>655</v>
      </c>
      <c r="E507" s="15" t="s">
        <v>29</v>
      </c>
    </row>
    <row r="508" spans="1:5" x14ac:dyDescent="0.25">
      <c r="A508" s="13">
        <v>913</v>
      </c>
      <c r="B508" t="s">
        <v>12</v>
      </c>
      <c r="C508" s="15" t="s">
        <v>656</v>
      </c>
      <c r="D508" s="15" t="s">
        <v>657</v>
      </c>
      <c r="E508" s="15" t="s">
        <v>29</v>
      </c>
    </row>
    <row r="509" spans="1:5" x14ac:dyDescent="0.25">
      <c r="A509" s="13">
        <v>914</v>
      </c>
      <c r="B509" t="s">
        <v>12</v>
      </c>
      <c r="C509" s="15" t="s">
        <v>110</v>
      </c>
      <c r="D509" s="15" t="s">
        <v>250</v>
      </c>
      <c r="E509" s="15" t="s">
        <v>2</v>
      </c>
    </row>
    <row r="510" spans="1:5" x14ac:dyDescent="0.25">
      <c r="A510" s="13">
        <v>915</v>
      </c>
      <c r="B510" t="s">
        <v>12</v>
      </c>
      <c r="C510" s="15" t="s">
        <v>215</v>
      </c>
      <c r="D510" s="15" t="s">
        <v>658</v>
      </c>
      <c r="E510" s="15" t="s">
        <v>2</v>
      </c>
    </row>
    <row r="511" spans="1:5" x14ac:dyDescent="0.25">
      <c r="A511" s="13">
        <v>916</v>
      </c>
      <c r="B511" t="s">
        <v>12</v>
      </c>
      <c r="C511" s="15" t="s">
        <v>659</v>
      </c>
      <c r="D511" s="15" t="s">
        <v>660</v>
      </c>
      <c r="E511" s="15" t="s">
        <v>29</v>
      </c>
    </row>
    <row r="512" spans="1:5" x14ac:dyDescent="0.25">
      <c r="A512" s="13">
        <v>917</v>
      </c>
      <c r="B512" t="s">
        <v>12</v>
      </c>
      <c r="C512" s="15" t="s">
        <v>73</v>
      </c>
      <c r="D512" s="15" t="s">
        <v>661</v>
      </c>
      <c r="E512" s="15" t="s">
        <v>2</v>
      </c>
    </row>
    <row r="513" spans="1:5" x14ac:dyDescent="0.25">
      <c r="A513" s="13">
        <v>918</v>
      </c>
      <c r="B513" t="s">
        <v>12</v>
      </c>
      <c r="C513" s="15" t="s">
        <v>357</v>
      </c>
      <c r="D513" s="15" t="s">
        <v>662</v>
      </c>
      <c r="E513" s="15" t="s">
        <v>2</v>
      </c>
    </row>
    <row r="514" spans="1:5" x14ac:dyDescent="0.25">
      <c r="A514" s="13">
        <v>919</v>
      </c>
      <c r="B514" t="s">
        <v>12</v>
      </c>
      <c r="C514" s="15" t="s">
        <v>291</v>
      </c>
      <c r="D514" s="15" t="s">
        <v>663</v>
      </c>
      <c r="E514" s="15" t="s">
        <v>29</v>
      </c>
    </row>
    <row r="515" spans="1:5" x14ac:dyDescent="0.25">
      <c r="A515" s="13">
        <v>920</v>
      </c>
      <c r="B515" t="s">
        <v>12</v>
      </c>
      <c r="C515" s="15" t="s">
        <v>664</v>
      </c>
      <c r="D515" s="15" t="s">
        <v>665</v>
      </c>
      <c r="E515" s="15" t="s">
        <v>2</v>
      </c>
    </row>
    <row r="516" spans="1:5" x14ac:dyDescent="0.25">
      <c r="A516" s="13">
        <v>921</v>
      </c>
      <c r="B516" t="s">
        <v>12</v>
      </c>
      <c r="C516" s="15" t="s">
        <v>666</v>
      </c>
      <c r="D516" s="15" t="s">
        <v>667</v>
      </c>
      <c r="E516" s="15" t="s">
        <v>29</v>
      </c>
    </row>
    <row r="517" spans="1:5" x14ac:dyDescent="0.25">
      <c r="A517" s="13">
        <v>922</v>
      </c>
      <c r="B517" t="s">
        <v>12</v>
      </c>
      <c r="C517" s="15" t="s">
        <v>493</v>
      </c>
      <c r="D517" s="15" t="s">
        <v>668</v>
      </c>
      <c r="E517" s="15" t="s">
        <v>2</v>
      </c>
    </row>
    <row r="518" spans="1:5" x14ac:dyDescent="0.25">
      <c r="A518" s="13">
        <v>923</v>
      </c>
      <c r="B518" t="s">
        <v>12</v>
      </c>
      <c r="C518" s="15" t="s">
        <v>669</v>
      </c>
      <c r="D518" s="15" t="s">
        <v>670</v>
      </c>
      <c r="E518" s="15" t="s">
        <v>2</v>
      </c>
    </row>
    <row r="519" spans="1:5" x14ac:dyDescent="0.25">
      <c r="A519" s="13">
        <v>924</v>
      </c>
      <c r="B519" t="s">
        <v>12</v>
      </c>
      <c r="C519" s="15" t="s">
        <v>671</v>
      </c>
      <c r="D519" s="15" t="s">
        <v>672</v>
      </c>
      <c r="E519" s="15" t="s">
        <v>29</v>
      </c>
    </row>
    <row r="520" spans="1:5" x14ac:dyDescent="0.25">
      <c r="A520" s="13">
        <v>925</v>
      </c>
      <c r="B520" t="s">
        <v>12</v>
      </c>
      <c r="C520" s="15" t="s">
        <v>653</v>
      </c>
      <c r="D520" s="15" t="s">
        <v>124</v>
      </c>
      <c r="E520" s="15" t="s">
        <v>29</v>
      </c>
    </row>
    <row r="521" spans="1:5" x14ac:dyDescent="0.25">
      <c r="A521" s="13">
        <v>926</v>
      </c>
      <c r="B521" t="s">
        <v>12</v>
      </c>
      <c r="C521" s="15" t="s">
        <v>673</v>
      </c>
      <c r="D521" s="15" t="s">
        <v>588</v>
      </c>
      <c r="E521" s="15" t="s">
        <v>29</v>
      </c>
    </row>
    <row r="522" spans="1:5" x14ac:dyDescent="0.25">
      <c r="A522" s="13">
        <v>927</v>
      </c>
      <c r="B522" t="s">
        <v>12</v>
      </c>
      <c r="C522" s="15" t="s">
        <v>674</v>
      </c>
      <c r="D522" s="15" t="s">
        <v>675</v>
      </c>
      <c r="E522" s="15" t="s">
        <v>29</v>
      </c>
    </row>
    <row r="523" spans="1:5" x14ac:dyDescent="0.25">
      <c r="A523" s="13">
        <v>928</v>
      </c>
      <c r="B523" t="s">
        <v>12</v>
      </c>
      <c r="C523" s="15" t="s">
        <v>73</v>
      </c>
      <c r="D523" s="15" t="s">
        <v>676</v>
      </c>
      <c r="E523" s="15" t="s">
        <v>2</v>
      </c>
    </row>
    <row r="524" spans="1:5" x14ac:dyDescent="0.25">
      <c r="A524" s="13">
        <v>929</v>
      </c>
      <c r="B524" t="s">
        <v>12</v>
      </c>
      <c r="C524" s="15" t="s">
        <v>77</v>
      </c>
      <c r="D524" s="15" t="s">
        <v>677</v>
      </c>
      <c r="E524" s="15" t="s">
        <v>2</v>
      </c>
    </row>
    <row r="525" spans="1:5" x14ac:dyDescent="0.25">
      <c r="A525" s="13">
        <v>930</v>
      </c>
      <c r="B525" t="s">
        <v>12</v>
      </c>
      <c r="C525" s="15" t="s">
        <v>75</v>
      </c>
      <c r="D525" s="15" t="s">
        <v>404</v>
      </c>
      <c r="E525" s="15" t="s">
        <v>29</v>
      </c>
    </row>
    <row r="526" spans="1:5" x14ac:dyDescent="0.25">
      <c r="A526" s="13">
        <v>931</v>
      </c>
      <c r="B526" t="s">
        <v>12</v>
      </c>
      <c r="C526" s="15" t="s">
        <v>678</v>
      </c>
      <c r="D526" s="15" t="s">
        <v>679</v>
      </c>
      <c r="E526" s="15" t="s">
        <v>2</v>
      </c>
    </row>
    <row r="527" spans="1:5" x14ac:dyDescent="0.25">
      <c r="A527" s="13">
        <v>932</v>
      </c>
      <c r="B527" t="s">
        <v>12</v>
      </c>
      <c r="C527" s="15" t="s">
        <v>90</v>
      </c>
      <c r="D527" s="15" t="s">
        <v>680</v>
      </c>
      <c r="E527" s="15" t="s">
        <v>2</v>
      </c>
    </row>
    <row r="528" spans="1:5" x14ac:dyDescent="0.25">
      <c r="A528" s="13">
        <v>933</v>
      </c>
      <c r="B528" t="s">
        <v>12</v>
      </c>
      <c r="C528" s="15" t="s">
        <v>159</v>
      </c>
      <c r="D528" s="15" t="s">
        <v>453</v>
      </c>
      <c r="E528" s="15" t="s">
        <v>2</v>
      </c>
    </row>
    <row r="529" spans="1:5" x14ac:dyDescent="0.25">
      <c r="A529" s="13">
        <v>934</v>
      </c>
      <c r="B529" t="s">
        <v>12</v>
      </c>
      <c r="C529" s="15" t="s">
        <v>681</v>
      </c>
      <c r="D529" s="15" t="s">
        <v>682</v>
      </c>
      <c r="E529" s="15" t="s">
        <v>2</v>
      </c>
    </row>
    <row r="530" spans="1:5" x14ac:dyDescent="0.25">
      <c r="A530" s="13">
        <v>935</v>
      </c>
      <c r="B530" t="s">
        <v>12</v>
      </c>
      <c r="C530" s="15" t="s">
        <v>175</v>
      </c>
      <c r="D530" s="15" t="s">
        <v>120</v>
      </c>
      <c r="E530" s="15" t="s">
        <v>2</v>
      </c>
    </row>
    <row r="531" spans="1:5" x14ac:dyDescent="0.25">
      <c r="A531" s="13">
        <v>936</v>
      </c>
      <c r="B531" t="s">
        <v>12</v>
      </c>
      <c r="C531" s="15" t="s">
        <v>683</v>
      </c>
      <c r="D531" s="15" t="s">
        <v>684</v>
      </c>
      <c r="E531" s="15" t="s">
        <v>29</v>
      </c>
    </row>
    <row r="532" spans="1:5" x14ac:dyDescent="0.25">
      <c r="A532" s="13">
        <v>937</v>
      </c>
      <c r="B532" t="s">
        <v>12</v>
      </c>
      <c r="C532" s="15" t="s">
        <v>291</v>
      </c>
      <c r="D532" s="15" t="s">
        <v>685</v>
      </c>
      <c r="E532" s="15" t="s">
        <v>29</v>
      </c>
    </row>
    <row r="533" spans="1:5" x14ac:dyDescent="0.25">
      <c r="A533" s="13">
        <v>938</v>
      </c>
      <c r="B533" t="s">
        <v>12</v>
      </c>
      <c r="C533" s="15" t="s">
        <v>291</v>
      </c>
      <c r="D533" s="15" t="s">
        <v>686</v>
      </c>
      <c r="E533" s="15" t="s">
        <v>29</v>
      </c>
    </row>
    <row r="534" spans="1:5" x14ac:dyDescent="0.25">
      <c r="A534" s="13">
        <v>939</v>
      </c>
      <c r="B534" t="s">
        <v>12</v>
      </c>
      <c r="C534" s="15" t="s">
        <v>687</v>
      </c>
      <c r="D534" s="15" t="s">
        <v>176</v>
      </c>
      <c r="E534" s="15" t="s">
        <v>2</v>
      </c>
    </row>
    <row r="535" spans="1:5" x14ac:dyDescent="0.25">
      <c r="A535" s="13">
        <v>940</v>
      </c>
      <c r="B535" t="s">
        <v>12</v>
      </c>
      <c r="C535" s="15" t="s">
        <v>688</v>
      </c>
      <c r="D535" s="15" t="s">
        <v>689</v>
      </c>
      <c r="E535" s="15" t="s">
        <v>29</v>
      </c>
    </row>
    <row r="536" spans="1:5" x14ac:dyDescent="0.25">
      <c r="A536" s="13">
        <v>941</v>
      </c>
      <c r="B536" t="s">
        <v>12</v>
      </c>
      <c r="C536" s="15" t="s">
        <v>27</v>
      </c>
      <c r="D536" s="15" t="s">
        <v>690</v>
      </c>
      <c r="E536" s="15" t="s">
        <v>29</v>
      </c>
    </row>
    <row r="537" spans="1:5" x14ac:dyDescent="0.25">
      <c r="A537" s="13">
        <v>942</v>
      </c>
      <c r="B537" t="s">
        <v>12</v>
      </c>
      <c r="C537" s="15" t="s">
        <v>167</v>
      </c>
      <c r="D537" s="15" t="s">
        <v>120</v>
      </c>
      <c r="E537" s="15" t="s">
        <v>29</v>
      </c>
    </row>
    <row r="538" spans="1:5" x14ac:dyDescent="0.25">
      <c r="A538" s="13">
        <v>943</v>
      </c>
      <c r="B538" t="s">
        <v>12</v>
      </c>
      <c r="C538" s="15" t="s">
        <v>691</v>
      </c>
      <c r="D538" s="15" t="s">
        <v>692</v>
      </c>
      <c r="E538" s="15" t="s">
        <v>2</v>
      </c>
    </row>
    <row r="539" spans="1:5" x14ac:dyDescent="0.25">
      <c r="A539" s="13">
        <v>944</v>
      </c>
      <c r="B539" t="s">
        <v>12</v>
      </c>
      <c r="C539" s="15" t="s">
        <v>70</v>
      </c>
      <c r="D539" s="15" t="s">
        <v>693</v>
      </c>
      <c r="E539" s="15" t="s">
        <v>2</v>
      </c>
    </row>
    <row r="540" spans="1:5" x14ac:dyDescent="0.25">
      <c r="A540" s="13">
        <v>945</v>
      </c>
      <c r="B540" t="s">
        <v>12</v>
      </c>
      <c r="C540" s="15" t="s">
        <v>694</v>
      </c>
      <c r="D540" s="15" t="s">
        <v>695</v>
      </c>
      <c r="E540" s="15" t="s">
        <v>2</v>
      </c>
    </row>
    <row r="541" spans="1:5" x14ac:dyDescent="0.25">
      <c r="A541" s="13">
        <v>946</v>
      </c>
      <c r="B541" t="s">
        <v>12</v>
      </c>
      <c r="C541" s="15" t="s">
        <v>514</v>
      </c>
      <c r="D541" s="15" t="s">
        <v>696</v>
      </c>
      <c r="E541" s="15" t="s">
        <v>2</v>
      </c>
    </row>
    <row r="542" spans="1:5" x14ac:dyDescent="0.25">
      <c r="A542" s="13">
        <v>947</v>
      </c>
      <c r="B542" t="s">
        <v>12</v>
      </c>
      <c r="C542" s="15" t="s">
        <v>697</v>
      </c>
      <c r="D542" s="15" t="s">
        <v>698</v>
      </c>
      <c r="E542" s="15" t="s">
        <v>29</v>
      </c>
    </row>
    <row r="543" spans="1:5" x14ac:dyDescent="0.25">
      <c r="A543" s="13">
        <v>948</v>
      </c>
      <c r="B543" t="s">
        <v>12</v>
      </c>
      <c r="C543" s="15" t="s">
        <v>287</v>
      </c>
      <c r="D543" s="15" t="s">
        <v>699</v>
      </c>
      <c r="E543" s="15" t="s">
        <v>29</v>
      </c>
    </row>
    <row r="544" spans="1:5" x14ac:dyDescent="0.25">
      <c r="A544" s="13">
        <v>949</v>
      </c>
      <c r="B544" t="s">
        <v>12</v>
      </c>
      <c r="C544" s="15" t="s">
        <v>613</v>
      </c>
      <c r="D544" s="15" t="s">
        <v>700</v>
      </c>
      <c r="E544" s="15" t="s">
        <v>2</v>
      </c>
    </row>
    <row r="545" spans="1:5" x14ac:dyDescent="0.25">
      <c r="A545" s="13">
        <v>950</v>
      </c>
      <c r="B545" t="s">
        <v>12</v>
      </c>
      <c r="C545" s="15" t="s">
        <v>701</v>
      </c>
      <c r="D545" s="15" t="s">
        <v>700</v>
      </c>
      <c r="E545" s="15" t="s">
        <v>29</v>
      </c>
    </row>
    <row r="546" spans="1:5" x14ac:dyDescent="0.25">
      <c r="A546" s="13">
        <v>951</v>
      </c>
      <c r="B546" t="s">
        <v>12</v>
      </c>
      <c r="C546" s="15" t="s">
        <v>316</v>
      </c>
      <c r="D546" s="15" t="s">
        <v>702</v>
      </c>
      <c r="E546" s="15" t="s">
        <v>29</v>
      </c>
    </row>
    <row r="547" spans="1:5" x14ac:dyDescent="0.25">
      <c r="A547" s="13">
        <v>952</v>
      </c>
      <c r="B547" t="s">
        <v>12</v>
      </c>
      <c r="C547" s="15" t="s">
        <v>703</v>
      </c>
      <c r="D547" s="15" t="s">
        <v>704</v>
      </c>
      <c r="E547" s="15" t="s">
        <v>29</v>
      </c>
    </row>
    <row r="548" spans="1:5" x14ac:dyDescent="0.25">
      <c r="A548" s="13">
        <v>953</v>
      </c>
      <c r="B548" t="s">
        <v>12</v>
      </c>
      <c r="C548" s="15" t="s">
        <v>112</v>
      </c>
      <c r="D548" s="15" t="s">
        <v>705</v>
      </c>
      <c r="E548" s="15" t="s">
        <v>2</v>
      </c>
    </row>
    <row r="549" spans="1:5" x14ac:dyDescent="0.25">
      <c r="A549" s="13">
        <v>954</v>
      </c>
      <c r="B549" t="s">
        <v>12</v>
      </c>
      <c r="C549" s="15" t="s">
        <v>225</v>
      </c>
      <c r="D549" s="15" t="s">
        <v>706</v>
      </c>
      <c r="E549" s="15" t="s">
        <v>2</v>
      </c>
    </row>
    <row r="550" spans="1:5" x14ac:dyDescent="0.25">
      <c r="A550" s="13">
        <v>955</v>
      </c>
      <c r="B550" t="s">
        <v>12</v>
      </c>
      <c r="C550" s="15" t="s">
        <v>159</v>
      </c>
      <c r="D550" s="15" t="s">
        <v>707</v>
      </c>
      <c r="E550" s="15" t="s">
        <v>2</v>
      </c>
    </row>
    <row r="551" spans="1:5" x14ac:dyDescent="0.25">
      <c r="A551" s="13">
        <v>956</v>
      </c>
      <c r="B551" t="s">
        <v>12</v>
      </c>
      <c r="C551" s="15" t="s">
        <v>708</v>
      </c>
      <c r="D551" s="15" t="s">
        <v>709</v>
      </c>
      <c r="E551" s="15" t="s">
        <v>2</v>
      </c>
    </row>
    <row r="552" spans="1:5" x14ac:dyDescent="0.25">
      <c r="A552" s="13">
        <v>957</v>
      </c>
      <c r="B552" t="s">
        <v>12</v>
      </c>
      <c r="C552" s="15" t="s">
        <v>710</v>
      </c>
      <c r="D552" s="15" t="s">
        <v>711</v>
      </c>
      <c r="E552" s="15" t="s">
        <v>29</v>
      </c>
    </row>
    <row r="553" spans="1:5" x14ac:dyDescent="0.25">
      <c r="A553" s="13">
        <v>958</v>
      </c>
      <c r="B553" t="s">
        <v>12</v>
      </c>
      <c r="C553" s="15" t="s">
        <v>712</v>
      </c>
      <c r="D553" s="15" t="s">
        <v>713</v>
      </c>
      <c r="E553" s="15" t="s">
        <v>29</v>
      </c>
    </row>
    <row r="554" spans="1:5" x14ac:dyDescent="0.25">
      <c r="A554" s="13">
        <v>959</v>
      </c>
      <c r="B554" t="s">
        <v>12</v>
      </c>
      <c r="C554" s="15" t="s">
        <v>598</v>
      </c>
      <c r="D554" s="15" t="s">
        <v>714</v>
      </c>
      <c r="E554" s="15" t="s">
        <v>2</v>
      </c>
    </row>
    <row r="555" spans="1:5" x14ac:dyDescent="0.25">
      <c r="A555" s="13">
        <v>960</v>
      </c>
      <c r="B555" t="s">
        <v>12</v>
      </c>
      <c r="C555" s="15" t="s">
        <v>617</v>
      </c>
      <c r="D555" s="15" t="s">
        <v>49</v>
      </c>
      <c r="E555" s="15" t="s">
        <v>2</v>
      </c>
    </row>
    <row r="556" spans="1:5" x14ac:dyDescent="0.25">
      <c r="A556" s="13">
        <v>961</v>
      </c>
      <c r="B556" t="s">
        <v>12</v>
      </c>
      <c r="C556" s="15" t="s">
        <v>36</v>
      </c>
      <c r="D556" s="15" t="s">
        <v>715</v>
      </c>
      <c r="E556" s="15" t="s">
        <v>2</v>
      </c>
    </row>
    <row r="557" spans="1:5" x14ac:dyDescent="0.25">
      <c r="A557" s="13">
        <v>962</v>
      </c>
      <c r="B557" t="s">
        <v>12</v>
      </c>
      <c r="C557" s="15" t="s">
        <v>385</v>
      </c>
      <c r="D557" s="15" t="s">
        <v>580</v>
      </c>
      <c r="E557" s="15" t="s">
        <v>2</v>
      </c>
    </row>
    <row r="558" spans="1:5" x14ac:dyDescent="0.25">
      <c r="A558" s="13">
        <v>963</v>
      </c>
      <c r="B558" t="s">
        <v>12</v>
      </c>
      <c r="C558" s="15" t="s">
        <v>716</v>
      </c>
      <c r="D558" s="15" t="s">
        <v>717</v>
      </c>
      <c r="E558" s="15" t="s">
        <v>29</v>
      </c>
    </row>
    <row r="559" spans="1:5" x14ac:dyDescent="0.25">
      <c r="A559" s="13">
        <v>964</v>
      </c>
      <c r="B559" t="s">
        <v>12</v>
      </c>
      <c r="C559" s="15" t="s">
        <v>718</v>
      </c>
      <c r="D559" s="15" t="s">
        <v>719</v>
      </c>
      <c r="E559" s="15" t="s">
        <v>29</v>
      </c>
    </row>
    <row r="560" spans="1:5" x14ac:dyDescent="0.25">
      <c r="A560" s="13">
        <v>965</v>
      </c>
      <c r="B560" t="s">
        <v>12</v>
      </c>
      <c r="C560" s="15" t="s">
        <v>46</v>
      </c>
      <c r="D560" s="16" t="s">
        <v>512</v>
      </c>
      <c r="E560" s="16" t="s">
        <v>2</v>
      </c>
    </row>
    <row r="561" spans="1:5" x14ac:dyDescent="0.25">
      <c r="A561" s="13">
        <v>966</v>
      </c>
      <c r="B561" t="s">
        <v>12</v>
      </c>
      <c r="C561" s="45" t="s">
        <v>101</v>
      </c>
      <c r="D561" s="16" t="s">
        <v>1008</v>
      </c>
      <c r="E561" s="16" t="s">
        <v>2</v>
      </c>
    </row>
    <row r="562" spans="1:5" x14ac:dyDescent="0.25">
      <c r="A562" s="13">
        <v>967</v>
      </c>
      <c r="B562" t="s">
        <v>12</v>
      </c>
      <c r="C562" s="45" t="s">
        <v>1009</v>
      </c>
      <c r="D562" s="16" t="s">
        <v>599</v>
      </c>
      <c r="E562" s="16" t="s">
        <v>2</v>
      </c>
    </row>
    <row r="563" spans="1:5" x14ac:dyDescent="0.25">
      <c r="A563" s="13">
        <v>968</v>
      </c>
      <c r="B563" t="s">
        <v>12</v>
      </c>
      <c r="C563" s="45" t="s">
        <v>193</v>
      </c>
      <c r="D563" s="16" t="s">
        <v>1010</v>
      </c>
      <c r="E563" s="16" t="s">
        <v>2</v>
      </c>
    </row>
    <row r="564" spans="1:5" x14ac:dyDescent="0.25">
      <c r="A564">
        <v>1011</v>
      </c>
      <c r="B564" t="s">
        <v>19</v>
      </c>
      <c r="C564" t="s">
        <v>241</v>
      </c>
      <c r="D564" t="s">
        <v>720</v>
      </c>
      <c r="E564" t="s">
        <v>2</v>
      </c>
    </row>
    <row r="565" spans="1:5" x14ac:dyDescent="0.25">
      <c r="A565">
        <v>1012</v>
      </c>
      <c r="B565" t="s">
        <v>19</v>
      </c>
      <c r="C565" t="s">
        <v>44</v>
      </c>
      <c r="D565" t="s">
        <v>721</v>
      </c>
      <c r="E565" t="s">
        <v>29</v>
      </c>
    </row>
    <row r="566" spans="1:5" x14ac:dyDescent="0.25">
      <c r="A566">
        <v>1013</v>
      </c>
      <c r="B566" t="s">
        <v>19</v>
      </c>
      <c r="C566" t="s">
        <v>267</v>
      </c>
      <c r="D566" t="s">
        <v>722</v>
      </c>
      <c r="E566" t="s">
        <v>29</v>
      </c>
    </row>
    <row r="567" spans="1:5" x14ac:dyDescent="0.25">
      <c r="A567">
        <v>1014</v>
      </c>
      <c r="B567" t="s">
        <v>19</v>
      </c>
      <c r="C567" t="s">
        <v>723</v>
      </c>
      <c r="D567" t="s">
        <v>724</v>
      </c>
      <c r="E567" t="s">
        <v>29</v>
      </c>
    </row>
    <row r="568" spans="1:5" x14ac:dyDescent="0.25">
      <c r="A568">
        <v>1015</v>
      </c>
      <c r="B568" t="s">
        <v>19</v>
      </c>
      <c r="C568" t="s">
        <v>90</v>
      </c>
      <c r="D568" t="s">
        <v>725</v>
      </c>
      <c r="E568" t="s">
        <v>2</v>
      </c>
    </row>
    <row r="569" spans="1:5" x14ac:dyDescent="0.25">
      <c r="A569">
        <v>1016</v>
      </c>
      <c r="B569" t="s">
        <v>19</v>
      </c>
      <c r="C569" t="s">
        <v>372</v>
      </c>
      <c r="D569" t="s">
        <v>726</v>
      </c>
      <c r="E569" t="s">
        <v>2</v>
      </c>
    </row>
    <row r="570" spans="1:5" x14ac:dyDescent="0.25">
      <c r="A570">
        <v>1017</v>
      </c>
      <c r="B570" t="s">
        <v>19</v>
      </c>
      <c r="C570" t="s">
        <v>40</v>
      </c>
      <c r="D570" t="s">
        <v>727</v>
      </c>
      <c r="E570" t="s">
        <v>2</v>
      </c>
    </row>
    <row r="571" spans="1:5" x14ac:dyDescent="0.25">
      <c r="A571">
        <v>1018</v>
      </c>
      <c r="B571" t="s">
        <v>19</v>
      </c>
      <c r="C571" t="s">
        <v>275</v>
      </c>
      <c r="D571" t="s">
        <v>728</v>
      </c>
      <c r="E571" t="s">
        <v>29</v>
      </c>
    </row>
    <row r="572" spans="1:5" x14ac:dyDescent="0.25">
      <c r="A572">
        <v>1019</v>
      </c>
      <c r="B572" t="s">
        <v>19</v>
      </c>
      <c r="C572" t="s">
        <v>729</v>
      </c>
      <c r="D572" t="s">
        <v>730</v>
      </c>
      <c r="E572" t="s">
        <v>29</v>
      </c>
    </row>
    <row r="573" spans="1:5" x14ac:dyDescent="0.25">
      <c r="A573">
        <v>1020</v>
      </c>
      <c r="B573" t="s">
        <v>19</v>
      </c>
      <c r="C573" t="s">
        <v>50</v>
      </c>
      <c r="D573" t="s">
        <v>186</v>
      </c>
      <c r="E573" t="s">
        <v>2</v>
      </c>
    </row>
    <row r="574" spans="1:5" x14ac:dyDescent="0.25">
      <c r="A574">
        <v>1021</v>
      </c>
      <c r="B574" t="s">
        <v>19</v>
      </c>
      <c r="C574" t="s">
        <v>731</v>
      </c>
      <c r="D574" t="s">
        <v>191</v>
      </c>
      <c r="E574" t="s">
        <v>2</v>
      </c>
    </row>
    <row r="575" spans="1:5" x14ac:dyDescent="0.25">
      <c r="A575">
        <v>1022</v>
      </c>
      <c r="B575" t="s">
        <v>19</v>
      </c>
      <c r="C575" t="s">
        <v>732</v>
      </c>
      <c r="D575" t="s">
        <v>733</v>
      </c>
      <c r="E575" t="s">
        <v>29</v>
      </c>
    </row>
    <row r="576" spans="1:5" x14ac:dyDescent="0.25">
      <c r="A576">
        <v>1023</v>
      </c>
      <c r="B576" t="s">
        <v>19</v>
      </c>
      <c r="C576" t="s">
        <v>734</v>
      </c>
      <c r="D576" t="s">
        <v>194</v>
      </c>
      <c r="E576" t="s">
        <v>29</v>
      </c>
    </row>
    <row r="577" spans="1:5" x14ac:dyDescent="0.25">
      <c r="A577">
        <v>1024</v>
      </c>
      <c r="B577" t="s">
        <v>19</v>
      </c>
      <c r="C577" t="s">
        <v>56</v>
      </c>
      <c r="D577" t="s">
        <v>735</v>
      </c>
      <c r="E577" t="s">
        <v>2</v>
      </c>
    </row>
    <row r="578" spans="1:5" x14ac:dyDescent="0.25">
      <c r="A578">
        <v>1025</v>
      </c>
      <c r="B578" t="s">
        <v>19</v>
      </c>
      <c r="C578" t="s">
        <v>653</v>
      </c>
      <c r="D578" t="s">
        <v>736</v>
      </c>
      <c r="E578" t="s">
        <v>29</v>
      </c>
    </row>
    <row r="579" spans="1:5" x14ac:dyDescent="0.25">
      <c r="A579">
        <v>1026</v>
      </c>
      <c r="B579" t="s">
        <v>19</v>
      </c>
      <c r="C579" t="s">
        <v>653</v>
      </c>
      <c r="D579" t="s">
        <v>737</v>
      </c>
      <c r="E579" t="s">
        <v>29</v>
      </c>
    </row>
    <row r="580" spans="1:5" x14ac:dyDescent="0.25">
      <c r="A580">
        <v>1027</v>
      </c>
      <c r="B580" t="s">
        <v>19</v>
      </c>
      <c r="C580" t="s">
        <v>387</v>
      </c>
      <c r="D580" t="s">
        <v>738</v>
      </c>
      <c r="E580" t="s">
        <v>2</v>
      </c>
    </row>
    <row r="581" spans="1:5" x14ac:dyDescent="0.25">
      <c r="A581">
        <v>1028</v>
      </c>
      <c r="B581" t="s">
        <v>19</v>
      </c>
      <c r="C581" t="s">
        <v>215</v>
      </c>
      <c r="D581" t="s">
        <v>739</v>
      </c>
      <c r="E581" t="s">
        <v>2</v>
      </c>
    </row>
    <row r="582" spans="1:5" x14ac:dyDescent="0.25">
      <c r="A582">
        <v>1029</v>
      </c>
      <c r="B582" t="s">
        <v>19</v>
      </c>
      <c r="C582" t="s">
        <v>731</v>
      </c>
      <c r="D582" t="s">
        <v>740</v>
      </c>
      <c r="E582" t="s">
        <v>2</v>
      </c>
    </row>
    <row r="583" spans="1:5" x14ac:dyDescent="0.25">
      <c r="A583">
        <v>1030</v>
      </c>
      <c r="B583" t="s">
        <v>19</v>
      </c>
      <c r="C583" t="s">
        <v>66</v>
      </c>
      <c r="D583" t="s">
        <v>741</v>
      </c>
      <c r="E583" t="s">
        <v>2</v>
      </c>
    </row>
    <row r="584" spans="1:5" x14ac:dyDescent="0.25">
      <c r="A584">
        <v>1031</v>
      </c>
      <c r="B584" t="s">
        <v>19</v>
      </c>
      <c r="C584" t="s">
        <v>742</v>
      </c>
      <c r="D584" t="s">
        <v>743</v>
      </c>
      <c r="E584" t="s">
        <v>29</v>
      </c>
    </row>
    <row r="585" spans="1:5" x14ac:dyDescent="0.25">
      <c r="A585">
        <v>1032</v>
      </c>
      <c r="B585" t="s">
        <v>19</v>
      </c>
      <c r="C585" t="s">
        <v>283</v>
      </c>
      <c r="D585" t="s">
        <v>744</v>
      </c>
      <c r="E585" t="s">
        <v>29</v>
      </c>
    </row>
    <row r="586" spans="1:5" x14ac:dyDescent="0.25">
      <c r="A586">
        <v>1033</v>
      </c>
      <c r="B586" t="s">
        <v>19</v>
      </c>
      <c r="C586" t="s">
        <v>347</v>
      </c>
      <c r="D586" t="s">
        <v>745</v>
      </c>
      <c r="E586" t="s">
        <v>2</v>
      </c>
    </row>
    <row r="587" spans="1:5" x14ac:dyDescent="0.25">
      <c r="A587">
        <v>1034</v>
      </c>
      <c r="B587" t="s">
        <v>19</v>
      </c>
      <c r="C587" t="s">
        <v>167</v>
      </c>
      <c r="D587" t="s">
        <v>746</v>
      </c>
      <c r="E587" t="s">
        <v>29</v>
      </c>
    </row>
    <row r="588" spans="1:5" x14ac:dyDescent="0.25">
      <c r="A588">
        <v>1035</v>
      </c>
      <c r="B588" t="s">
        <v>19</v>
      </c>
      <c r="C588" t="s">
        <v>368</v>
      </c>
      <c r="D588" t="s">
        <v>747</v>
      </c>
      <c r="E588" t="s">
        <v>29</v>
      </c>
    </row>
    <row r="589" spans="1:5" x14ac:dyDescent="0.25">
      <c r="A589">
        <v>1036</v>
      </c>
      <c r="B589" t="s">
        <v>19</v>
      </c>
      <c r="C589" t="s">
        <v>118</v>
      </c>
      <c r="D589" t="s">
        <v>747</v>
      </c>
      <c r="E589" t="s">
        <v>29</v>
      </c>
    </row>
    <row r="590" spans="1:5" x14ac:dyDescent="0.25">
      <c r="A590">
        <v>1037</v>
      </c>
      <c r="B590" t="s">
        <v>19</v>
      </c>
      <c r="C590" t="s">
        <v>159</v>
      </c>
      <c r="D590" t="s">
        <v>747</v>
      </c>
      <c r="E590" t="s">
        <v>2</v>
      </c>
    </row>
    <row r="591" spans="1:5" x14ac:dyDescent="0.25">
      <c r="A591">
        <v>1038</v>
      </c>
      <c r="B591" t="s">
        <v>19</v>
      </c>
      <c r="C591" t="s">
        <v>70</v>
      </c>
      <c r="D591" t="s">
        <v>748</v>
      </c>
      <c r="E591" t="s">
        <v>2</v>
      </c>
    </row>
    <row r="592" spans="1:5" x14ac:dyDescent="0.25">
      <c r="A592">
        <v>1039</v>
      </c>
      <c r="B592" t="s">
        <v>19</v>
      </c>
      <c r="C592" t="s">
        <v>225</v>
      </c>
      <c r="D592" t="s">
        <v>749</v>
      </c>
      <c r="E592" t="s">
        <v>2</v>
      </c>
    </row>
    <row r="593" spans="1:5" x14ac:dyDescent="0.25">
      <c r="A593">
        <v>1040</v>
      </c>
      <c r="B593" t="s">
        <v>19</v>
      </c>
      <c r="C593" t="s">
        <v>750</v>
      </c>
      <c r="D593" t="s">
        <v>751</v>
      </c>
      <c r="E593" t="s">
        <v>29</v>
      </c>
    </row>
    <row r="594" spans="1:5" x14ac:dyDescent="0.25">
      <c r="A594">
        <v>1041</v>
      </c>
      <c r="B594" t="s">
        <v>19</v>
      </c>
      <c r="C594" t="s">
        <v>752</v>
      </c>
      <c r="D594" t="s">
        <v>753</v>
      </c>
      <c r="E594" t="s">
        <v>29</v>
      </c>
    </row>
    <row r="595" spans="1:5" x14ac:dyDescent="0.25">
      <c r="A595">
        <v>1042</v>
      </c>
      <c r="B595" t="s">
        <v>19</v>
      </c>
      <c r="C595" t="s">
        <v>754</v>
      </c>
      <c r="D595" t="s">
        <v>755</v>
      </c>
      <c r="E595" t="s">
        <v>2</v>
      </c>
    </row>
    <row r="596" spans="1:5" x14ac:dyDescent="0.25">
      <c r="A596">
        <v>1043</v>
      </c>
      <c r="B596" t="s">
        <v>19</v>
      </c>
      <c r="C596" t="s">
        <v>196</v>
      </c>
      <c r="D596" t="s">
        <v>756</v>
      </c>
      <c r="E596" t="s">
        <v>2</v>
      </c>
    </row>
    <row r="597" spans="1:5" x14ac:dyDescent="0.25">
      <c r="A597">
        <v>1044</v>
      </c>
      <c r="B597" t="s">
        <v>19</v>
      </c>
      <c r="C597" t="s">
        <v>564</v>
      </c>
      <c r="D597" t="s">
        <v>78</v>
      </c>
      <c r="E597" t="s">
        <v>29</v>
      </c>
    </row>
    <row r="598" spans="1:5" x14ac:dyDescent="0.25">
      <c r="A598">
        <v>1045</v>
      </c>
      <c r="B598" t="s">
        <v>19</v>
      </c>
      <c r="C598" t="s">
        <v>230</v>
      </c>
      <c r="D598" t="s">
        <v>78</v>
      </c>
      <c r="E598" t="s">
        <v>2</v>
      </c>
    </row>
    <row r="599" spans="1:5" x14ac:dyDescent="0.25">
      <c r="A599">
        <v>1046</v>
      </c>
      <c r="B599" t="s">
        <v>19</v>
      </c>
      <c r="C599" t="s">
        <v>757</v>
      </c>
      <c r="D599" t="s">
        <v>758</v>
      </c>
      <c r="E599" t="s">
        <v>2</v>
      </c>
    </row>
    <row r="600" spans="1:5" x14ac:dyDescent="0.25">
      <c r="A600">
        <v>1047</v>
      </c>
      <c r="B600" t="s">
        <v>19</v>
      </c>
      <c r="C600" t="s">
        <v>316</v>
      </c>
      <c r="D600" t="s">
        <v>759</v>
      </c>
      <c r="E600" t="s">
        <v>29</v>
      </c>
    </row>
    <row r="601" spans="1:5" x14ac:dyDescent="0.25">
      <c r="A601">
        <v>1048</v>
      </c>
      <c r="B601" t="s">
        <v>19</v>
      </c>
      <c r="C601" t="s">
        <v>211</v>
      </c>
      <c r="D601" t="s">
        <v>760</v>
      </c>
      <c r="E601" t="s">
        <v>2</v>
      </c>
    </row>
    <row r="602" spans="1:5" x14ac:dyDescent="0.25">
      <c r="A602">
        <v>1049</v>
      </c>
      <c r="B602" t="s">
        <v>19</v>
      </c>
      <c r="C602" t="s">
        <v>311</v>
      </c>
      <c r="D602" t="s">
        <v>761</v>
      </c>
      <c r="E602" t="s">
        <v>29</v>
      </c>
    </row>
    <row r="603" spans="1:5" x14ac:dyDescent="0.25">
      <c r="A603">
        <v>1050</v>
      </c>
      <c r="B603" t="s">
        <v>19</v>
      </c>
      <c r="C603" t="s">
        <v>56</v>
      </c>
      <c r="D603" t="s">
        <v>762</v>
      </c>
      <c r="E603" t="s">
        <v>2</v>
      </c>
    </row>
    <row r="604" spans="1:5" x14ac:dyDescent="0.25">
      <c r="A604">
        <v>1051</v>
      </c>
      <c r="B604" t="s">
        <v>19</v>
      </c>
      <c r="C604" t="s">
        <v>267</v>
      </c>
      <c r="D604" t="s">
        <v>762</v>
      </c>
      <c r="E604" t="s">
        <v>29</v>
      </c>
    </row>
    <row r="605" spans="1:5" x14ac:dyDescent="0.25">
      <c r="A605">
        <v>1052</v>
      </c>
      <c r="B605" t="s">
        <v>19</v>
      </c>
      <c r="C605" t="s">
        <v>763</v>
      </c>
      <c r="D605" t="s">
        <v>762</v>
      </c>
      <c r="E605" t="s">
        <v>29</v>
      </c>
    </row>
    <row r="606" spans="1:5" x14ac:dyDescent="0.25">
      <c r="A606">
        <v>1053</v>
      </c>
      <c r="B606" t="s">
        <v>19</v>
      </c>
      <c r="C606" t="s">
        <v>101</v>
      </c>
      <c r="D606" t="s">
        <v>764</v>
      </c>
      <c r="E606" t="s">
        <v>2</v>
      </c>
    </row>
    <row r="607" spans="1:5" x14ac:dyDescent="0.25">
      <c r="A607">
        <v>1054</v>
      </c>
      <c r="B607" t="s">
        <v>19</v>
      </c>
      <c r="C607" t="s">
        <v>765</v>
      </c>
      <c r="D607" t="s">
        <v>427</v>
      </c>
      <c r="E607" t="s">
        <v>2</v>
      </c>
    </row>
    <row r="608" spans="1:5" x14ac:dyDescent="0.25">
      <c r="A608">
        <v>1055</v>
      </c>
      <c r="B608" t="s">
        <v>19</v>
      </c>
      <c r="C608" t="s">
        <v>185</v>
      </c>
      <c r="D608" t="s">
        <v>766</v>
      </c>
      <c r="E608" t="s">
        <v>2</v>
      </c>
    </row>
    <row r="609" spans="1:5" x14ac:dyDescent="0.25">
      <c r="A609">
        <v>1056</v>
      </c>
      <c r="B609" t="s">
        <v>19</v>
      </c>
      <c r="C609" t="s">
        <v>767</v>
      </c>
      <c r="D609" t="s">
        <v>244</v>
      </c>
      <c r="E609" t="s">
        <v>2</v>
      </c>
    </row>
    <row r="610" spans="1:5" x14ac:dyDescent="0.25">
      <c r="A610">
        <v>1057</v>
      </c>
      <c r="B610" t="s">
        <v>19</v>
      </c>
      <c r="C610" t="s">
        <v>768</v>
      </c>
      <c r="D610" t="s">
        <v>769</v>
      </c>
      <c r="E610" t="s">
        <v>29</v>
      </c>
    </row>
    <row r="611" spans="1:5" x14ac:dyDescent="0.25">
      <c r="A611">
        <v>1058</v>
      </c>
      <c r="B611" t="s">
        <v>19</v>
      </c>
      <c r="C611" t="s">
        <v>280</v>
      </c>
      <c r="D611" t="s">
        <v>770</v>
      </c>
      <c r="E611" t="s">
        <v>29</v>
      </c>
    </row>
    <row r="612" spans="1:5" x14ac:dyDescent="0.25">
      <c r="A612">
        <v>1059</v>
      </c>
      <c r="B612" t="s">
        <v>19</v>
      </c>
      <c r="C612" t="s">
        <v>84</v>
      </c>
      <c r="D612" t="s">
        <v>771</v>
      </c>
      <c r="E612" t="s">
        <v>29</v>
      </c>
    </row>
    <row r="613" spans="1:5" x14ac:dyDescent="0.25">
      <c r="A613">
        <v>1060</v>
      </c>
      <c r="B613" t="s">
        <v>19</v>
      </c>
      <c r="C613" t="s">
        <v>196</v>
      </c>
      <c r="D613" t="s">
        <v>772</v>
      </c>
      <c r="E613" t="s">
        <v>2</v>
      </c>
    </row>
    <row r="614" spans="1:5" x14ac:dyDescent="0.25">
      <c r="A614">
        <v>1061</v>
      </c>
      <c r="B614" t="s">
        <v>19</v>
      </c>
      <c r="C614" t="s">
        <v>159</v>
      </c>
      <c r="D614" t="s">
        <v>773</v>
      </c>
      <c r="E614" t="s">
        <v>2</v>
      </c>
    </row>
    <row r="615" spans="1:5" x14ac:dyDescent="0.25">
      <c r="A615">
        <v>1062</v>
      </c>
      <c r="B615" t="s">
        <v>19</v>
      </c>
      <c r="C615" t="s">
        <v>175</v>
      </c>
      <c r="D615" t="s">
        <v>774</v>
      </c>
      <c r="E615" t="s">
        <v>2</v>
      </c>
    </row>
    <row r="616" spans="1:5" x14ac:dyDescent="0.25">
      <c r="A616">
        <v>1063</v>
      </c>
      <c r="B616" t="s">
        <v>19</v>
      </c>
      <c r="C616" t="s">
        <v>387</v>
      </c>
      <c r="D616" t="s">
        <v>774</v>
      </c>
      <c r="E616" t="s">
        <v>2</v>
      </c>
    </row>
    <row r="617" spans="1:5" x14ac:dyDescent="0.25">
      <c r="A617">
        <v>1064</v>
      </c>
      <c r="B617" t="s">
        <v>19</v>
      </c>
      <c r="C617" t="s">
        <v>775</v>
      </c>
      <c r="D617" t="s">
        <v>776</v>
      </c>
      <c r="E617" t="s">
        <v>29</v>
      </c>
    </row>
    <row r="618" spans="1:5" x14ac:dyDescent="0.25">
      <c r="A618">
        <v>1065</v>
      </c>
      <c r="B618" t="s">
        <v>19</v>
      </c>
      <c r="C618" t="s">
        <v>83</v>
      </c>
      <c r="D618" t="s">
        <v>776</v>
      </c>
      <c r="E618" t="s">
        <v>2</v>
      </c>
    </row>
    <row r="619" spans="1:5" x14ac:dyDescent="0.25">
      <c r="A619">
        <v>1066</v>
      </c>
      <c r="B619" t="s">
        <v>19</v>
      </c>
      <c r="C619" t="s">
        <v>131</v>
      </c>
      <c r="D619" t="s">
        <v>777</v>
      </c>
      <c r="E619" t="s">
        <v>29</v>
      </c>
    </row>
    <row r="620" spans="1:5" x14ac:dyDescent="0.25">
      <c r="A620">
        <v>1067</v>
      </c>
      <c r="B620" t="s">
        <v>19</v>
      </c>
      <c r="C620" t="s">
        <v>778</v>
      </c>
      <c r="D620" t="s">
        <v>779</v>
      </c>
      <c r="E620" t="s">
        <v>2</v>
      </c>
    </row>
    <row r="621" spans="1:5" x14ac:dyDescent="0.25">
      <c r="A621">
        <v>1068</v>
      </c>
      <c r="B621" t="s">
        <v>19</v>
      </c>
      <c r="C621" t="s">
        <v>780</v>
      </c>
      <c r="D621" t="s">
        <v>779</v>
      </c>
      <c r="E621" t="s">
        <v>29</v>
      </c>
    </row>
    <row r="622" spans="1:5" x14ac:dyDescent="0.25">
      <c r="A622">
        <v>1069</v>
      </c>
      <c r="B622" t="s">
        <v>19</v>
      </c>
      <c r="C622" t="s">
        <v>781</v>
      </c>
      <c r="D622" t="s">
        <v>782</v>
      </c>
      <c r="E622" t="s">
        <v>29</v>
      </c>
    </row>
    <row r="623" spans="1:5" x14ac:dyDescent="0.25">
      <c r="A623">
        <v>1070</v>
      </c>
      <c r="B623" t="s">
        <v>19</v>
      </c>
      <c r="C623" t="s">
        <v>783</v>
      </c>
      <c r="D623" t="s">
        <v>784</v>
      </c>
      <c r="E623" t="s">
        <v>2</v>
      </c>
    </row>
    <row r="624" spans="1:5" x14ac:dyDescent="0.25">
      <c r="A624">
        <v>1071</v>
      </c>
      <c r="B624" t="s">
        <v>19</v>
      </c>
      <c r="C624" t="s">
        <v>275</v>
      </c>
      <c r="D624" t="s">
        <v>194</v>
      </c>
      <c r="E624" t="s">
        <v>29</v>
      </c>
    </row>
    <row r="625" spans="1:5" x14ac:dyDescent="0.25">
      <c r="A625">
        <v>1072</v>
      </c>
      <c r="B625" t="s">
        <v>19</v>
      </c>
      <c r="C625" t="s">
        <v>785</v>
      </c>
      <c r="D625" t="s">
        <v>786</v>
      </c>
      <c r="E625" t="s">
        <v>29</v>
      </c>
    </row>
    <row r="626" spans="1:5" x14ac:dyDescent="0.25">
      <c r="A626">
        <v>1073</v>
      </c>
      <c r="B626" t="s">
        <v>19</v>
      </c>
      <c r="C626" t="s">
        <v>787</v>
      </c>
      <c r="D626" t="s">
        <v>788</v>
      </c>
      <c r="E626" t="s">
        <v>29</v>
      </c>
    </row>
    <row r="627" spans="1:5" x14ac:dyDescent="0.25">
      <c r="A627">
        <v>1074</v>
      </c>
      <c r="B627" t="s">
        <v>19</v>
      </c>
      <c r="C627" t="s">
        <v>36</v>
      </c>
      <c r="D627" t="s">
        <v>789</v>
      </c>
      <c r="E627" t="s">
        <v>2</v>
      </c>
    </row>
    <row r="628" spans="1:5" x14ac:dyDescent="0.25">
      <c r="A628">
        <v>1075</v>
      </c>
      <c r="B628" t="s">
        <v>19</v>
      </c>
      <c r="C628" t="s">
        <v>790</v>
      </c>
      <c r="D628" t="s">
        <v>791</v>
      </c>
      <c r="E628" t="s">
        <v>29</v>
      </c>
    </row>
    <row r="629" spans="1:5" x14ac:dyDescent="0.25">
      <c r="A629">
        <v>1076</v>
      </c>
      <c r="B629" t="s">
        <v>19</v>
      </c>
      <c r="C629" t="s">
        <v>372</v>
      </c>
      <c r="D629" t="s">
        <v>124</v>
      </c>
      <c r="E629" t="s">
        <v>2</v>
      </c>
    </row>
    <row r="630" spans="1:5" x14ac:dyDescent="0.25">
      <c r="A630">
        <v>1077</v>
      </c>
      <c r="B630" t="s">
        <v>19</v>
      </c>
      <c r="C630" t="s">
        <v>56</v>
      </c>
      <c r="D630" t="s">
        <v>792</v>
      </c>
      <c r="E630" t="s">
        <v>2</v>
      </c>
    </row>
    <row r="631" spans="1:5" x14ac:dyDescent="0.25">
      <c r="A631">
        <v>1078</v>
      </c>
      <c r="B631" t="s">
        <v>19</v>
      </c>
      <c r="C631" t="s">
        <v>40</v>
      </c>
      <c r="D631" t="s">
        <v>793</v>
      </c>
      <c r="E631" t="s">
        <v>2</v>
      </c>
    </row>
    <row r="632" spans="1:5" x14ac:dyDescent="0.25">
      <c r="A632">
        <v>1079</v>
      </c>
      <c r="B632" t="s">
        <v>19</v>
      </c>
      <c r="C632" t="s">
        <v>511</v>
      </c>
      <c r="D632" t="s">
        <v>794</v>
      </c>
      <c r="E632" t="s">
        <v>29</v>
      </c>
    </row>
    <row r="633" spans="1:5" x14ac:dyDescent="0.25">
      <c r="A633">
        <v>1080</v>
      </c>
      <c r="B633" t="s">
        <v>19</v>
      </c>
      <c r="C633" t="s">
        <v>795</v>
      </c>
      <c r="D633" t="s">
        <v>796</v>
      </c>
      <c r="E633" t="s">
        <v>29</v>
      </c>
    </row>
    <row r="634" spans="1:5" x14ac:dyDescent="0.25">
      <c r="A634">
        <v>1081</v>
      </c>
      <c r="B634" t="s">
        <v>19</v>
      </c>
      <c r="C634" t="s">
        <v>357</v>
      </c>
      <c r="D634" t="s">
        <v>797</v>
      </c>
      <c r="E634" t="s">
        <v>2</v>
      </c>
    </row>
    <row r="635" spans="1:5" x14ac:dyDescent="0.25">
      <c r="A635">
        <v>1082</v>
      </c>
      <c r="B635" t="s">
        <v>19</v>
      </c>
      <c r="C635" t="s">
        <v>70</v>
      </c>
      <c r="D635" t="s">
        <v>472</v>
      </c>
      <c r="E635" t="s">
        <v>2</v>
      </c>
    </row>
    <row r="636" spans="1:5" x14ac:dyDescent="0.25">
      <c r="A636">
        <v>1083</v>
      </c>
      <c r="B636" t="s">
        <v>19</v>
      </c>
      <c r="C636" t="s">
        <v>283</v>
      </c>
      <c r="D636" t="s">
        <v>1011</v>
      </c>
      <c r="E636" t="s">
        <v>29</v>
      </c>
    </row>
    <row r="637" spans="1:5" x14ac:dyDescent="0.25">
      <c r="A637">
        <v>1084</v>
      </c>
      <c r="B637" t="s">
        <v>19</v>
      </c>
      <c r="C637" t="s">
        <v>267</v>
      </c>
      <c r="D637" t="s">
        <v>1012</v>
      </c>
      <c r="E637" t="s">
        <v>29</v>
      </c>
    </row>
    <row r="638" spans="1:5" x14ac:dyDescent="0.25">
      <c r="A638">
        <v>1085</v>
      </c>
      <c r="B638" t="s">
        <v>19</v>
      </c>
      <c r="C638" t="s">
        <v>630</v>
      </c>
      <c r="D638" t="s">
        <v>1013</v>
      </c>
      <c r="E638" t="s">
        <v>2</v>
      </c>
    </row>
    <row r="639" spans="1:5" x14ac:dyDescent="0.25">
      <c r="A639">
        <v>1086</v>
      </c>
      <c r="B639" t="s">
        <v>19</v>
      </c>
      <c r="C639" t="s">
        <v>734</v>
      </c>
      <c r="D639" t="s">
        <v>1014</v>
      </c>
      <c r="E639" t="s">
        <v>29</v>
      </c>
    </row>
    <row r="640" spans="1:5" x14ac:dyDescent="0.25">
      <c r="A640">
        <v>1087</v>
      </c>
      <c r="B640" t="s">
        <v>19</v>
      </c>
      <c r="C640" t="s">
        <v>416</v>
      </c>
      <c r="D640" t="s">
        <v>171</v>
      </c>
      <c r="E640" t="s">
        <v>29</v>
      </c>
    </row>
    <row r="641" spans="1:5" x14ac:dyDescent="0.25">
      <c r="A641">
        <v>1088</v>
      </c>
      <c r="B641" t="s">
        <v>19</v>
      </c>
      <c r="C641" t="s">
        <v>1015</v>
      </c>
      <c r="D641" t="s">
        <v>1016</v>
      </c>
      <c r="E641" t="s">
        <v>2</v>
      </c>
    </row>
    <row r="642" spans="1:5" x14ac:dyDescent="0.25">
      <c r="A642" s="13">
        <v>1111</v>
      </c>
      <c r="B642" t="s">
        <v>11</v>
      </c>
      <c r="C642" s="14" t="s">
        <v>215</v>
      </c>
      <c r="D642" s="14" t="s">
        <v>798</v>
      </c>
      <c r="E642" s="14" t="s">
        <v>2</v>
      </c>
    </row>
    <row r="643" spans="1:5" x14ac:dyDescent="0.25">
      <c r="A643" s="13">
        <v>1112</v>
      </c>
      <c r="B643" t="s">
        <v>11</v>
      </c>
      <c r="C643" s="14" t="s">
        <v>799</v>
      </c>
      <c r="D643" s="14" t="s">
        <v>800</v>
      </c>
      <c r="E643" s="14" t="s">
        <v>2</v>
      </c>
    </row>
    <row r="644" spans="1:5" x14ac:dyDescent="0.25">
      <c r="A644" s="13">
        <v>1113</v>
      </c>
      <c r="B644" t="s">
        <v>11</v>
      </c>
      <c r="C644" s="14" t="s">
        <v>110</v>
      </c>
      <c r="D644" s="14" t="s">
        <v>801</v>
      </c>
      <c r="E644" s="14" t="s">
        <v>2</v>
      </c>
    </row>
    <row r="645" spans="1:5" x14ac:dyDescent="0.25">
      <c r="A645" s="13">
        <v>1114</v>
      </c>
      <c r="B645" t="s">
        <v>11</v>
      </c>
      <c r="C645" s="14" t="s">
        <v>110</v>
      </c>
      <c r="D645" s="14" t="s">
        <v>802</v>
      </c>
      <c r="E645" s="14" t="s">
        <v>2</v>
      </c>
    </row>
    <row r="646" spans="1:5" x14ac:dyDescent="0.25">
      <c r="A646" s="13">
        <v>1115</v>
      </c>
      <c r="B646" t="s">
        <v>11</v>
      </c>
      <c r="C646" s="14" t="s">
        <v>803</v>
      </c>
      <c r="D646" s="14" t="s">
        <v>804</v>
      </c>
      <c r="E646" s="14" t="s">
        <v>2</v>
      </c>
    </row>
    <row r="647" spans="1:5" x14ac:dyDescent="0.25">
      <c r="A647" s="13">
        <v>1116</v>
      </c>
      <c r="B647" t="s">
        <v>11</v>
      </c>
      <c r="C647" s="14" t="s">
        <v>79</v>
      </c>
      <c r="D647" s="14" t="s">
        <v>805</v>
      </c>
      <c r="E647" s="14" t="s">
        <v>2</v>
      </c>
    </row>
    <row r="648" spans="1:5" x14ac:dyDescent="0.25">
      <c r="A648" s="13">
        <v>1117</v>
      </c>
      <c r="B648" t="s">
        <v>11</v>
      </c>
      <c r="C648" s="14" t="s">
        <v>96</v>
      </c>
      <c r="D648" s="14" t="s">
        <v>806</v>
      </c>
      <c r="E648" s="14" t="s">
        <v>2</v>
      </c>
    </row>
    <row r="649" spans="1:5" x14ac:dyDescent="0.25">
      <c r="A649" s="13">
        <v>1118</v>
      </c>
      <c r="B649" t="s">
        <v>11</v>
      </c>
      <c r="C649" s="14" t="s">
        <v>357</v>
      </c>
      <c r="D649" s="14" t="s">
        <v>352</v>
      </c>
      <c r="E649" s="14" t="s">
        <v>2</v>
      </c>
    </row>
    <row r="650" spans="1:5" x14ac:dyDescent="0.25">
      <c r="A650" s="13">
        <v>1119</v>
      </c>
      <c r="B650" t="s">
        <v>11</v>
      </c>
      <c r="C650" s="14" t="s">
        <v>173</v>
      </c>
      <c r="D650" s="14" t="s">
        <v>807</v>
      </c>
      <c r="E650" s="14" t="s">
        <v>2</v>
      </c>
    </row>
    <row r="651" spans="1:5" x14ac:dyDescent="0.25">
      <c r="A651" s="13">
        <v>1120</v>
      </c>
      <c r="B651" t="s">
        <v>11</v>
      </c>
      <c r="C651" s="14" t="s">
        <v>92</v>
      </c>
      <c r="D651" s="14" t="s">
        <v>808</v>
      </c>
      <c r="E651" s="14" t="s">
        <v>2</v>
      </c>
    </row>
    <row r="652" spans="1:5" x14ac:dyDescent="0.25">
      <c r="A652" s="13">
        <v>1121</v>
      </c>
      <c r="B652" t="s">
        <v>11</v>
      </c>
      <c r="C652" s="14" t="s">
        <v>809</v>
      </c>
      <c r="D652" s="14" t="s">
        <v>810</v>
      </c>
      <c r="E652" s="14" t="s">
        <v>2</v>
      </c>
    </row>
    <row r="653" spans="1:5" x14ac:dyDescent="0.25">
      <c r="A653" s="13">
        <v>1122</v>
      </c>
      <c r="B653" t="s">
        <v>11</v>
      </c>
      <c r="C653" s="14" t="s">
        <v>36</v>
      </c>
      <c r="D653" s="14" t="s">
        <v>343</v>
      </c>
      <c r="E653" s="14" t="s">
        <v>2</v>
      </c>
    </row>
    <row r="654" spans="1:5" x14ac:dyDescent="0.25">
      <c r="A654" s="13">
        <v>1123</v>
      </c>
      <c r="B654" t="s">
        <v>11</v>
      </c>
      <c r="C654" s="14" t="s">
        <v>46</v>
      </c>
      <c r="D654" s="14" t="s">
        <v>541</v>
      </c>
      <c r="E654" s="14" t="s">
        <v>2</v>
      </c>
    </row>
    <row r="655" spans="1:5" x14ac:dyDescent="0.25">
      <c r="A655" s="13">
        <v>1124</v>
      </c>
      <c r="B655" t="s">
        <v>11</v>
      </c>
      <c r="C655" s="14" t="s">
        <v>245</v>
      </c>
      <c r="D655" s="14" t="s">
        <v>541</v>
      </c>
      <c r="E655" s="14" t="s">
        <v>2</v>
      </c>
    </row>
    <row r="656" spans="1:5" x14ac:dyDescent="0.25">
      <c r="A656" s="13">
        <v>1125</v>
      </c>
      <c r="B656" t="s">
        <v>11</v>
      </c>
      <c r="C656" s="14" t="s">
        <v>215</v>
      </c>
      <c r="D656" s="14" t="s">
        <v>284</v>
      </c>
      <c r="E656" s="14" t="s">
        <v>2</v>
      </c>
    </row>
    <row r="657" spans="1:5" x14ac:dyDescent="0.25">
      <c r="A657" s="13">
        <v>1126</v>
      </c>
      <c r="B657" t="s">
        <v>11</v>
      </c>
      <c r="C657" s="14" t="s">
        <v>46</v>
      </c>
      <c r="D657" s="14" t="s">
        <v>542</v>
      </c>
      <c r="E657" s="14" t="s">
        <v>2</v>
      </c>
    </row>
    <row r="658" spans="1:5" x14ac:dyDescent="0.25">
      <c r="A658" s="13">
        <v>1127</v>
      </c>
      <c r="B658" t="s">
        <v>11</v>
      </c>
      <c r="C658" s="14" t="s">
        <v>261</v>
      </c>
      <c r="D658" s="14" t="s">
        <v>811</v>
      </c>
      <c r="E658" s="14" t="s">
        <v>2</v>
      </c>
    </row>
    <row r="659" spans="1:5" x14ac:dyDescent="0.25">
      <c r="A659" s="13">
        <v>1128</v>
      </c>
      <c r="B659" t="s">
        <v>11</v>
      </c>
      <c r="C659" s="14" t="s">
        <v>70</v>
      </c>
      <c r="D659" s="14" t="s">
        <v>812</v>
      </c>
      <c r="E659" s="14" t="s">
        <v>2</v>
      </c>
    </row>
    <row r="660" spans="1:5" x14ac:dyDescent="0.25">
      <c r="A660" s="13">
        <v>1129</v>
      </c>
      <c r="B660" t="s">
        <v>11</v>
      </c>
      <c r="C660" s="14" t="s">
        <v>56</v>
      </c>
      <c r="D660" s="14" t="s">
        <v>813</v>
      </c>
      <c r="E660" s="14" t="s">
        <v>2</v>
      </c>
    </row>
    <row r="661" spans="1:5" x14ac:dyDescent="0.25">
      <c r="A661" s="13">
        <v>1130</v>
      </c>
      <c r="B661" t="s">
        <v>11</v>
      </c>
      <c r="C661" s="14" t="s">
        <v>814</v>
      </c>
      <c r="D661" s="14" t="s">
        <v>815</v>
      </c>
      <c r="E661" s="14" t="s">
        <v>2</v>
      </c>
    </row>
    <row r="662" spans="1:5" x14ac:dyDescent="0.25">
      <c r="A662" s="13">
        <v>1131</v>
      </c>
      <c r="B662" t="s">
        <v>11</v>
      </c>
      <c r="C662" s="14" t="s">
        <v>816</v>
      </c>
      <c r="D662" s="14" t="s">
        <v>545</v>
      </c>
      <c r="E662" s="14" t="s">
        <v>2</v>
      </c>
    </row>
    <row r="663" spans="1:5" x14ac:dyDescent="0.25">
      <c r="A663" s="13">
        <v>1132</v>
      </c>
      <c r="B663" t="s">
        <v>11</v>
      </c>
      <c r="C663" s="14" t="s">
        <v>56</v>
      </c>
      <c r="D663" s="14" t="s">
        <v>620</v>
      </c>
      <c r="E663" s="14" t="s">
        <v>2</v>
      </c>
    </row>
    <row r="664" spans="1:5" x14ac:dyDescent="0.25">
      <c r="A664" s="13">
        <v>1133</v>
      </c>
      <c r="B664" t="s">
        <v>11</v>
      </c>
      <c r="C664" s="14" t="s">
        <v>112</v>
      </c>
      <c r="D664" s="14" t="s">
        <v>817</v>
      </c>
      <c r="E664" s="14" t="s">
        <v>2</v>
      </c>
    </row>
    <row r="665" spans="1:5" x14ac:dyDescent="0.25">
      <c r="A665" s="13">
        <v>1134</v>
      </c>
      <c r="B665" t="s">
        <v>11</v>
      </c>
      <c r="C665" s="14" t="s">
        <v>77</v>
      </c>
      <c r="D665" s="14" t="s">
        <v>818</v>
      </c>
      <c r="E665" s="14" t="s">
        <v>2</v>
      </c>
    </row>
    <row r="666" spans="1:5" x14ac:dyDescent="0.25">
      <c r="A666" s="13">
        <v>1135</v>
      </c>
      <c r="B666" t="s">
        <v>11</v>
      </c>
      <c r="C666" s="14" t="s">
        <v>357</v>
      </c>
      <c r="D666" s="14" t="s">
        <v>819</v>
      </c>
      <c r="E666" s="14" t="s">
        <v>2</v>
      </c>
    </row>
    <row r="667" spans="1:5" x14ac:dyDescent="0.25">
      <c r="A667" s="13">
        <v>1136</v>
      </c>
      <c r="B667" t="s">
        <v>11</v>
      </c>
      <c r="C667" s="14" t="s">
        <v>36</v>
      </c>
      <c r="D667" s="14" t="s">
        <v>820</v>
      </c>
      <c r="E667" s="14" t="s">
        <v>2</v>
      </c>
    </row>
    <row r="668" spans="1:5" x14ac:dyDescent="0.25">
      <c r="A668" s="13">
        <v>1137</v>
      </c>
      <c r="B668" t="s">
        <v>11</v>
      </c>
      <c r="C668" s="14" t="s">
        <v>372</v>
      </c>
      <c r="D668" s="14" t="s">
        <v>60</v>
      </c>
      <c r="E668" s="14" t="s">
        <v>2</v>
      </c>
    </row>
    <row r="669" spans="1:5" x14ac:dyDescent="0.25">
      <c r="A669" s="13">
        <v>1138</v>
      </c>
      <c r="B669" t="s">
        <v>11</v>
      </c>
      <c r="C669" s="14" t="s">
        <v>821</v>
      </c>
      <c r="D669" s="14" t="s">
        <v>822</v>
      </c>
      <c r="E669" s="14" t="s">
        <v>2</v>
      </c>
    </row>
    <row r="670" spans="1:5" x14ac:dyDescent="0.25">
      <c r="A670" s="13">
        <v>1139</v>
      </c>
      <c r="B670" t="s">
        <v>11</v>
      </c>
      <c r="C670" s="14" t="s">
        <v>383</v>
      </c>
      <c r="D670" s="14" t="s">
        <v>62</v>
      </c>
      <c r="E670" s="14" t="s">
        <v>2</v>
      </c>
    </row>
    <row r="671" spans="1:5" x14ac:dyDescent="0.25">
      <c r="A671" s="13">
        <v>1140</v>
      </c>
      <c r="B671" t="s">
        <v>11</v>
      </c>
      <c r="C671" s="14" t="s">
        <v>372</v>
      </c>
      <c r="D671" s="14" t="s">
        <v>223</v>
      </c>
      <c r="E671" s="14" t="s">
        <v>2</v>
      </c>
    </row>
    <row r="672" spans="1:5" x14ac:dyDescent="0.25">
      <c r="A672" s="13">
        <v>1141</v>
      </c>
      <c r="B672" t="s">
        <v>11</v>
      </c>
      <c r="C672" s="14" t="s">
        <v>823</v>
      </c>
      <c r="D672" s="14" t="s">
        <v>824</v>
      </c>
      <c r="E672" s="14" t="s">
        <v>2</v>
      </c>
    </row>
    <row r="673" spans="1:5" x14ac:dyDescent="0.25">
      <c r="A673" s="13">
        <v>1142</v>
      </c>
      <c r="B673" t="s">
        <v>11</v>
      </c>
      <c r="C673" s="14" t="s">
        <v>245</v>
      </c>
      <c r="D673" s="14" t="s">
        <v>702</v>
      </c>
      <c r="E673" s="14" t="s">
        <v>2</v>
      </c>
    </row>
    <row r="674" spans="1:5" x14ac:dyDescent="0.25">
      <c r="A674" s="13">
        <v>1143</v>
      </c>
      <c r="B674" t="s">
        <v>11</v>
      </c>
      <c r="C674" s="14" t="s">
        <v>357</v>
      </c>
      <c r="D674" s="14" t="s">
        <v>71</v>
      </c>
      <c r="E674" s="14" t="s">
        <v>2</v>
      </c>
    </row>
    <row r="675" spans="1:5" x14ac:dyDescent="0.25">
      <c r="A675" s="13">
        <v>1144</v>
      </c>
      <c r="B675" t="s">
        <v>11</v>
      </c>
      <c r="C675" s="14" t="s">
        <v>825</v>
      </c>
      <c r="D675" s="14" t="s">
        <v>826</v>
      </c>
      <c r="E675" s="14" t="s">
        <v>2</v>
      </c>
    </row>
    <row r="676" spans="1:5" x14ac:dyDescent="0.25">
      <c r="A676" s="13">
        <v>1145</v>
      </c>
      <c r="B676" t="s">
        <v>11</v>
      </c>
      <c r="C676" s="14" t="s">
        <v>827</v>
      </c>
      <c r="D676" s="14" t="s">
        <v>828</v>
      </c>
      <c r="E676" s="14" t="s">
        <v>2</v>
      </c>
    </row>
    <row r="677" spans="1:5" x14ac:dyDescent="0.25">
      <c r="A677" s="13">
        <v>1146</v>
      </c>
      <c r="B677" t="s">
        <v>11</v>
      </c>
      <c r="C677" s="14" t="s">
        <v>173</v>
      </c>
      <c r="D677" s="14" t="s">
        <v>78</v>
      </c>
      <c r="E677" s="14" t="s">
        <v>2</v>
      </c>
    </row>
    <row r="678" spans="1:5" x14ac:dyDescent="0.25">
      <c r="A678" s="13">
        <v>1147</v>
      </c>
      <c r="B678" t="s">
        <v>11</v>
      </c>
      <c r="C678" s="14" t="s">
        <v>821</v>
      </c>
      <c r="D678" s="14" t="s">
        <v>829</v>
      </c>
      <c r="E678" s="14" t="s">
        <v>2</v>
      </c>
    </row>
    <row r="679" spans="1:5" x14ac:dyDescent="0.25">
      <c r="A679" s="13">
        <v>1148</v>
      </c>
      <c r="B679" t="s">
        <v>11</v>
      </c>
      <c r="C679" s="14" t="s">
        <v>598</v>
      </c>
      <c r="D679" s="14" t="s">
        <v>830</v>
      </c>
      <c r="E679" s="14" t="s">
        <v>2</v>
      </c>
    </row>
    <row r="680" spans="1:5" x14ac:dyDescent="0.25">
      <c r="A680" s="13">
        <v>1149</v>
      </c>
      <c r="B680" t="s">
        <v>11</v>
      </c>
      <c r="C680" s="14" t="s">
        <v>831</v>
      </c>
      <c r="D680" s="14" t="s">
        <v>231</v>
      </c>
      <c r="E680" s="14" t="s">
        <v>2</v>
      </c>
    </row>
    <row r="681" spans="1:5" x14ac:dyDescent="0.25">
      <c r="A681" s="13">
        <v>1150</v>
      </c>
      <c r="B681" t="s">
        <v>11</v>
      </c>
      <c r="C681" s="14" t="s">
        <v>598</v>
      </c>
      <c r="D681" s="14" t="s">
        <v>832</v>
      </c>
      <c r="E681" s="14" t="s">
        <v>2</v>
      </c>
    </row>
    <row r="682" spans="1:5" x14ac:dyDescent="0.25">
      <c r="A682" s="13">
        <v>1151</v>
      </c>
      <c r="B682" t="s">
        <v>11</v>
      </c>
      <c r="C682" s="14" t="s">
        <v>81</v>
      </c>
      <c r="D682" s="14" t="s">
        <v>833</v>
      </c>
      <c r="E682" s="14" t="s">
        <v>2</v>
      </c>
    </row>
    <row r="683" spans="1:5" x14ac:dyDescent="0.25">
      <c r="A683" s="13">
        <v>1152</v>
      </c>
      <c r="B683" t="s">
        <v>11</v>
      </c>
      <c r="C683" s="14" t="s">
        <v>46</v>
      </c>
      <c r="D683" s="14" t="s">
        <v>834</v>
      </c>
      <c r="E683" s="14" t="s">
        <v>2</v>
      </c>
    </row>
    <row r="684" spans="1:5" x14ac:dyDescent="0.25">
      <c r="A684" s="13">
        <v>1153</v>
      </c>
      <c r="B684" t="s">
        <v>11</v>
      </c>
      <c r="C684" s="14" t="s">
        <v>181</v>
      </c>
      <c r="D684" s="14" t="s">
        <v>835</v>
      </c>
      <c r="E684" s="14" t="s">
        <v>2</v>
      </c>
    </row>
    <row r="685" spans="1:5" x14ac:dyDescent="0.25">
      <c r="A685" s="13">
        <v>1154</v>
      </c>
      <c r="B685" t="s">
        <v>11</v>
      </c>
      <c r="C685" s="14" t="s">
        <v>836</v>
      </c>
      <c r="D685" s="14" t="s">
        <v>837</v>
      </c>
      <c r="E685" s="14" t="s">
        <v>2</v>
      </c>
    </row>
    <row r="686" spans="1:5" x14ac:dyDescent="0.25">
      <c r="A686" s="13">
        <v>1155</v>
      </c>
      <c r="B686" t="s">
        <v>11</v>
      </c>
      <c r="C686" s="14" t="s">
        <v>34</v>
      </c>
      <c r="D686" s="14" t="s">
        <v>838</v>
      </c>
      <c r="E686" s="14" t="s">
        <v>2</v>
      </c>
    </row>
    <row r="687" spans="1:5" x14ac:dyDescent="0.25">
      <c r="A687" s="13">
        <v>1156</v>
      </c>
      <c r="B687" t="s">
        <v>11</v>
      </c>
      <c r="C687" s="14" t="s">
        <v>783</v>
      </c>
      <c r="D687" s="14" t="s">
        <v>839</v>
      </c>
      <c r="E687" s="14" t="s">
        <v>2</v>
      </c>
    </row>
    <row r="688" spans="1:5" x14ac:dyDescent="0.25">
      <c r="A688" s="13">
        <v>1157</v>
      </c>
      <c r="B688" t="s">
        <v>11</v>
      </c>
      <c r="C688" s="14" t="s">
        <v>46</v>
      </c>
      <c r="D688" s="14" t="s">
        <v>840</v>
      </c>
      <c r="E688" s="14" t="s">
        <v>2</v>
      </c>
    </row>
    <row r="689" spans="1:5" x14ac:dyDescent="0.25">
      <c r="A689" s="13">
        <v>1158</v>
      </c>
      <c r="B689" t="s">
        <v>11</v>
      </c>
      <c r="C689" s="14" t="s">
        <v>841</v>
      </c>
      <c r="D689" s="14" t="s">
        <v>842</v>
      </c>
      <c r="E689" s="14" t="s">
        <v>2</v>
      </c>
    </row>
    <row r="690" spans="1:5" x14ac:dyDescent="0.25">
      <c r="A690" s="13">
        <v>1159</v>
      </c>
      <c r="B690" t="s">
        <v>11</v>
      </c>
      <c r="C690" s="14" t="s">
        <v>183</v>
      </c>
      <c r="D690" s="14" t="s">
        <v>843</v>
      </c>
      <c r="E690" s="14" t="s">
        <v>2</v>
      </c>
    </row>
    <row r="691" spans="1:5" x14ac:dyDescent="0.25">
      <c r="A691" s="13">
        <v>1160</v>
      </c>
      <c r="B691" t="s">
        <v>11</v>
      </c>
      <c r="C691" s="14" t="s">
        <v>844</v>
      </c>
      <c r="D691" s="14" t="s">
        <v>845</v>
      </c>
      <c r="E691" s="14" t="s">
        <v>2</v>
      </c>
    </row>
    <row r="692" spans="1:5" x14ac:dyDescent="0.25">
      <c r="A692" s="13">
        <v>1161</v>
      </c>
      <c r="B692" t="s">
        <v>11</v>
      </c>
      <c r="C692" s="14" t="s">
        <v>846</v>
      </c>
      <c r="D692" s="14" t="s">
        <v>847</v>
      </c>
      <c r="E692" s="14" t="s">
        <v>2</v>
      </c>
    </row>
    <row r="693" spans="1:5" x14ac:dyDescent="0.25">
      <c r="A693" s="13">
        <v>1162</v>
      </c>
      <c r="B693" t="s">
        <v>11</v>
      </c>
      <c r="C693" s="14" t="s">
        <v>848</v>
      </c>
      <c r="D693" s="14" t="s">
        <v>849</v>
      </c>
      <c r="E693" s="14" t="s">
        <v>2</v>
      </c>
    </row>
    <row r="694" spans="1:5" x14ac:dyDescent="0.25">
      <c r="A694" s="13">
        <v>1163</v>
      </c>
      <c r="B694" t="s">
        <v>11</v>
      </c>
      <c r="C694" s="14" t="s">
        <v>83</v>
      </c>
      <c r="D694" s="14" t="s">
        <v>850</v>
      </c>
      <c r="E694" s="14" t="s">
        <v>2</v>
      </c>
    </row>
    <row r="695" spans="1:5" x14ac:dyDescent="0.25">
      <c r="A695" s="13">
        <v>1164</v>
      </c>
      <c r="B695" t="s">
        <v>11</v>
      </c>
      <c r="C695" s="14" t="s">
        <v>215</v>
      </c>
      <c r="D695" s="14" t="s">
        <v>851</v>
      </c>
      <c r="E695" s="14" t="s">
        <v>2</v>
      </c>
    </row>
    <row r="696" spans="1:5" x14ac:dyDescent="0.25">
      <c r="A696" s="13">
        <v>1165</v>
      </c>
      <c r="B696" t="s">
        <v>11</v>
      </c>
      <c r="C696" s="14" t="s">
        <v>245</v>
      </c>
      <c r="D696" s="14" t="s">
        <v>852</v>
      </c>
      <c r="E696" s="14" t="s">
        <v>2</v>
      </c>
    </row>
    <row r="697" spans="1:5" x14ac:dyDescent="0.25">
      <c r="A697" s="13">
        <v>1166</v>
      </c>
      <c r="B697" t="s">
        <v>11</v>
      </c>
      <c r="C697" s="14" t="s">
        <v>357</v>
      </c>
      <c r="D697" s="14" t="s">
        <v>853</v>
      </c>
      <c r="E697" s="14" t="s">
        <v>2</v>
      </c>
    </row>
    <row r="698" spans="1:5" x14ac:dyDescent="0.25">
      <c r="A698" s="13">
        <v>1167</v>
      </c>
      <c r="B698" t="s">
        <v>11</v>
      </c>
      <c r="C698" s="14" t="s">
        <v>836</v>
      </c>
      <c r="D698" s="14" t="s">
        <v>854</v>
      </c>
      <c r="E698" s="14" t="s">
        <v>2</v>
      </c>
    </row>
    <row r="699" spans="1:5" x14ac:dyDescent="0.25">
      <c r="A699" s="13">
        <v>1168</v>
      </c>
      <c r="B699" t="s">
        <v>11</v>
      </c>
      <c r="C699" s="14" t="s">
        <v>81</v>
      </c>
      <c r="D699" s="14" t="s">
        <v>855</v>
      </c>
      <c r="E699" s="14" t="s">
        <v>2</v>
      </c>
    </row>
    <row r="700" spans="1:5" x14ac:dyDescent="0.25">
      <c r="A700" s="13">
        <v>1169</v>
      </c>
      <c r="B700" t="s">
        <v>11</v>
      </c>
      <c r="C700" s="14" t="s">
        <v>36</v>
      </c>
      <c r="D700" s="14" t="s">
        <v>856</v>
      </c>
      <c r="E700" s="14" t="s">
        <v>2</v>
      </c>
    </row>
    <row r="701" spans="1:5" x14ac:dyDescent="0.25">
      <c r="A701" s="13">
        <v>1170</v>
      </c>
      <c r="B701" t="s">
        <v>11</v>
      </c>
      <c r="C701" s="14" t="s">
        <v>189</v>
      </c>
      <c r="D701" s="14" t="s">
        <v>857</v>
      </c>
      <c r="E701" s="14" t="s">
        <v>2</v>
      </c>
    </row>
    <row r="702" spans="1:5" x14ac:dyDescent="0.25">
      <c r="A702" s="13">
        <v>1171</v>
      </c>
      <c r="B702" t="s">
        <v>11</v>
      </c>
      <c r="C702" s="14" t="s">
        <v>56</v>
      </c>
      <c r="D702" s="14" t="s">
        <v>858</v>
      </c>
      <c r="E702" s="14" t="s">
        <v>2</v>
      </c>
    </row>
    <row r="703" spans="1:5" x14ac:dyDescent="0.25">
      <c r="A703" s="13">
        <v>1172</v>
      </c>
      <c r="B703" t="s">
        <v>11</v>
      </c>
      <c r="C703" s="14" t="s">
        <v>56</v>
      </c>
      <c r="D703" s="14" t="s">
        <v>859</v>
      </c>
      <c r="E703" s="14" t="s">
        <v>2</v>
      </c>
    </row>
    <row r="704" spans="1:5" x14ac:dyDescent="0.25">
      <c r="A704" s="13">
        <v>1173</v>
      </c>
      <c r="B704" t="s">
        <v>11</v>
      </c>
      <c r="C704" s="14" t="s">
        <v>372</v>
      </c>
      <c r="D704" s="14" t="s">
        <v>860</v>
      </c>
      <c r="E704" s="14" t="s">
        <v>2</v>
      </c>
    </row>
    <row r="705" spans="1:5" x14ac:dyDescent="0.25">
      <c r="A705" s="13">
        <v>1174</v>
      </c>
      <c r="B705" t="s">
        <v>11</v>
      </c>
      <c r="C705" s="14" t="s">
        <v>54</v>
      </c>
      <c r="D705" s="14" t="s">
        <v>861</v>
      </c>
      <c r="E705" s="14" t="s">
        <v>2</v>
      </c>
    </row>
    <row r="706" spans="1:5" x14ac:dyDescent="0.25">
      <c r="A706" s="13">
        <v>1175</v>
      </c>
      <c r="B706" t="s">
        <v>11</v>
      </c>
      <c r="C706" s="14" t="s">
        <v>56</v>
      </c>
      <c r="D706" s="14" t="s">
        <v>576</v>
      </c>
      <c r="E706" s="14" t="s">
        <v>2</v>
      </c>
    </row>
    <row r="707" spans="1:5" x14ac:dyDescent="0.25">
      <c r="A707" s="13">
        <v>1176</v>
      </c>
      <c r="B707" t="s">
        <v>11</v>
      </c>
      <c r="C707" s="14" t="s">
        <v>112</v>
      </c>
      <c r="D707" s="14" t="s">
        <v>340</v>
      </c>
      <c r="E707" s="14" t="s">
        <v>2</v>
      </c>
    </row>
    <row r="708" spans="1:5" x14ac:dyDescent="0.25">
      <c r="A708" s="13">
        <v>1177</v>
      </c>
      <c r="B708" t="s">
        <v>11</v>
      </c>
      <c r="C708" s="14" t="s">
        <v>705</v>
      </c>
      <c r="D708" s="14" t="s">
        <v>862</v>
      </c>
      <c r="E708" s="14" t="s">
        <v>2</v>
      </c>
    </row>
    <row r="709" spans="1:5" x14ac:dyDescent="0.25">
      <c r="A709" s="13">
        <v>1178</v>
      </c>
      <c r="B709" t="s">
        <v>11</v>
      </c>
      <c r="C709" s="14" t="s">
        <v>863</v>
      </c>
      <c r="D709" s="14" t="s">
        <v>864</v>
      </c>
      <c r="E709" s="14" t="s">
        <v>2</v>
      </c>
    </row>
    <row r="710" spans="1:5" x14ac:dyDescent="0.25">
      <c r="A710" s="13">
        <v>1179</v>
      </c>
      <c r="B710" t="s">
        <v>11</v>
      </c>
      <c r="C710" s="14" t="s">
        <v>865</v>
      </c>
      <c r="D710" s="14" t="s">
        <v>866</v>
      </c>
      <c r="E710" s="14" t="s">
        <v>2</v>
      </c>
    </row>
    <row r="711" spans="1:5" x14ac:dyDescent="0.25">
      <c r="A711" s="13">
        <v>1180</v>
      </c>
      <c r="B711" t="s">
        <v>11</v>
      </c>
      <c r="C711" s="14" t="s">
        <v>241</v>
      </c>
      <c r="D711" s="14" t="s">
        <v>867</v>
      </c>
      <c r="E711" s="14" t="s">
        <v>2</v>
      </c>
    </row>
    <row r="712" spans="1:5" x14ac:dyDescent="0.25">
      <c r="A712" s="13">
        <v>1181</v>
      </c>
      <c r="B712" t="s">
        <v>11</v>
      </c>
      <c r="C712" s="14" t="s">
        <v>79</v>
      </c>
      <c r="D712" s="14" t="s">
        <v>868</v>
      </c>
      <c r="E712" s="14" t="s">
        <v>2</v>
      </c>
    </row>
    <row r="713" spans="1:5" x14ac:dyDescent="0.25">
      <c r="A713" s="13">
        <v>1182</v>
      </c>
      <c r="B713" t="s">
        <v>11</v>
      </c>
      <c r="C713" s="14" t="s">
        <v>173</v>
      </c>
      <c r="D713" s="14" t="s">
        <v>869</v>
      </c>
      <c r="E713" s="14" t="s">
        <v>2</v>
      </c>
    </row>
    <row r="714" spans="1:5" x14ac:dyDescent="0.25">
      <c r="A714" s="13">
        <v>1183</v>
      </c>
      <c r="B714" t="s">
        <v>11</v>
      </c>
      <c r="C714" s="14" t="s">
        <v>34</v>
      </c>
      <c r="D714" s="14" t="s">
        <v>453</v>
      </c>
      <c r="E714" s="14" t="s">
        <v>2</v>
      </c>
    </row>
    <row r="715" spans="1:5" x14ac:dyDescent="0.25">
      <c r="A715" s="13">
        <v>1184</v>
      </c>
      <c r="B715" t="s">
        <v>11</v>
      </c>
      <c r="C715" s="14" t="s">
        <v>225</v>
      </c>
      <c r="D715" s="14" t="s">
        <v>588</v>
      </c>
      <c r="E715" s="14" t="s">
        <v>2</v>
      </c>
    </row>
    <row r="716" spans="1:5" x14ac:dyDescent="0.25">
      <c r="A716" s="13">
        <v>1185</v>
      </c>
      <c r="B716" t="s">
        <v>11</v>
      </c>
      <c r="C716" s="14" t="s">
        <v>56</v>
      </c>
      <c r="D716" s="14" t="s">
        <v>870</v>
      </c>
      <c r="E716" s="14" t="s">
        <v>2</v>
      </c>
    </row>
    <row r="717" spans="1:5" x14ac:dyDescent="0.25">
      <c r="A717" s="13">
        <v>1186</v>
      </c>
      <c r="B717" t="s">
        <v>11</v>
      </c>
      <c r="C717" s="14" t="s">
        <v>871</v>
      </c>
      <c r="D717" s="14" t="s">
        <v>872</v>
      </c>
      <c r="E717" s="14" t="s">
        <v>2</v>
      </c>
    </row>
    <row r="718" spans="1:5" x14ac:dyDescent="0.25">
      <c r="A718" s="13">
        <v>1187</v>
      </c>
      <c r="B718" t="s">
        <v>11</v>
      </c>
      <c r="C718" s="14" t="s">
        <v>34</v>
      </c>
      <c r="D718" s="14" t="s">
        <v>873</v>
      </c>
      <c r="E718" s="14" t="s">
        <v>2</v>
      </c>
    </row>
    <row r="719" spans="1:5" x14ac:dyDescent="0.25">
      <c r="A719" s="13">
        <v>1188</v>
      </c>
      <c r="B719" t="s">
        <v>11</v>
      </c>
      <c r="C719" s="14" t="s">
        <v>215</v>
      </c>
      <c r="D719" s="14" t="s">
        <v>873</v>
      </c>
      <c r="E719" s="14" t="s">
        <v>2</v>
      </c>
    </row>
    <row r="720" spans="1:5" x14ac:dyDescent="0.25">
      <c r="A720" s="13">
        <v>1189</v>
      </c>
      <c r="B720" t="s">
        <v>11</v>
      </c>
      <c r="C720" s="14" t="s">
        <v>70</v>
      </c>
      <c r="D720" s="14" t="s">
        <v>874</v>
      </c>
      <c r="E720" s="14" t="s">
        <v>2</v>
      </c>
    </row>
    <row r="721" spans="1:5" x14ac:dyDescent="0.25">
      <c r="A721" s="13">
        <v>1190</v>
      </c>
      <c r="B721" t="s">
        <v>11</v>
      </c>
      <c r="C721" s="14" t="s">
        <v>79</v>
      </c>
      <c r="D721" s="14" t="s">
        <v>875</v>
      </c>
      <c r="E721" s="14" t="s">
        <v>2</v>
      </c>
    </row>
    <row r="722" spans="1:5" x14ac:dyDescent="0.25">
      <c r="A722" s="13">
        <v>1191</v>
      </c>
      <c r="B722" t="s">
        <v>11</v>
      </c>
      <c r="C722" s="14" t="s">
        <v>79</v>
      </c>
      <c r="D722" s="14" t="s">
        <v>876</v>
      </c>
      <c r="E722" s="14" t="s">
        <v>2</v>
      </c>
    </row>
    <row r="723" spans="1:5" x14ac:dyDescent="0.25">
      <c r="A723" s="13">
        <v>1192</v>
      </c>
      <c r="B723" t="s">
        <v>11</v>
      </c>
      <c r="C723" s="14" t="s">
        <v>669</v>
      </c>
      <c r="D723" s="14" t="s">
        <v>399</v>
      </c>
      <c r="E723" s="14" t="s">
        <v>2</v>
      </c>
    </row>
    <row r="724" spans="1:5" x14ac:dyDescent="0.25">
      <c r="A724" s="13">
        <v>1193</v>
      </c>
      <c r="B724" t="s">
        <v>11</v>
      </c>
      <c r="C724" s="14" t="s">
        <v>445</v>
      </c>
      <c r="D724" s="14" t="s">
        <v>1017</v>
      </c>
      <c r="E724" s="14" t="s">
        <v>2</v>
      </c>
    </row>
    <row r="725" spans="1:5" x14ac:dyDescent="0.25">
      <c r="A725" s="13">
        <v>1194</v>
      </c>
      <c r="B725" t="s">
        <v>11</v>
      </c>
      <c r="C725" s="14" t="s">
        <v>40</v>
      </c>
      <c r="D725" s="14" t="s">
        <v>1018</v>
      </c>
      <c r="E725" s="14" t="s">
        <v>2</v>
      </c>
    </row>
    <row r="726" spans="1:5" x14ac:dyDescent="0.25">
      <c r="A726" s="13">
        <v>1195</v>
      </c>
      <c r="B726" t="s">
        <v>11</v>
      </c>
      <c r="C726" s="14" t="s">
        <v>183</v>
      </c>
      <c r="D726" s="14" t="s">
        <v>1019</v>
      </c>
      <c r="E726" s="14" t="s">
        <v>2</v>
      </c>
    </row>
    <row r="727" spans="1:5" x14ac:dyDescent="0.25">
      <c r="A727" s="13">
        <v>1196</v>
      </c>
      <c r="B727" t="s">
        <v>11</v>
      </c>
      <c r="C727" s="14" t="s">
        <v>514</v>
      </c>
      <c r="D727" s="14" t="s">
        <v>1020</v>
      </c>
      <c r="E727" s="14" t="s">
        <v>2</v>
      </c>
    </row>
    <row r="728" spans="1:5" x14ac:dyDescent="0.25">
      <c r="A728" s="13">
        <v>1197</v>
      </c>
      <c r="B728" t="s">
        <v>11</v>
      </c>
      <c r="C728" s="14" t="s">
        <v>70</v>
      </c>
      <c r="D728" s="14" t="s">
        <v>242</v>
      </c>
      <c r="E728" s="14" t="s">
        <v>2</v>
      </c>
    </row>
    <row r="729" spans="1:5" x14ac:dyDescent="0.25">
      <c r="A729" s="13">
        <v>1198</v>
      </c>
      <c r="B729" t="s">
        <v>11</v>
      </c>
      <c r="C729" s="14" t="s">
        <v>225</v>
      </c>
      <c r="D729" s="14" t="s">
        <v>1021</v>
      </c>
      <c r="E729" s="14" t="s">
        <v>2</v>
      </c>
    </row>
    <row r="730" spans="1:5" x14ac:dyDescent="0.25">
      <c r="A730" s="13">
        <v>1199</v>
      </c>
      <c r="B730" t="s">
        <v>11</v>
      </c>
      <c r="C730" s="14" t="s">
        <v>79</v>
      </c>
      <c r="D730" s="14" t="s">
        <v>1022</v>
      </c>
      <c r="E730" s="14" t="s">
        <v>2</v>
      </c>
    </row>
    <row r="731" spans="1:5" x14ac:dyDescent="0.25">
      <c r="A731" s="13">
        <v>1200</v>
      </c>
      <c r="B731" t="s">
        <v>11</v>
      </c>
      <c r="C731" s="14" t="s">
        <v>372</v>
      </c>
      <c r="D731" s="14" t="s">
        <v>410</v>
      </c>
      <c r="E731" s="14" t="s">
        <v>2</v>
      </c>
    </row>
    <row r="732" spans="1:5" x14ac:dyDescent="0.25">
      <c r="A732" s="13">
        <v>1201</v>
      </c>
      <c r="B732" t="s">
        <v>11</v>
      </c>
      <c r="C732" s="14" t="s">
        <v>1023</v>
      </c>
      <c r="D732" s="14" t="s">
        <v>1024</v>
      </c>
      <c r="E732" s="14" t="s">
        <v>2</v>
      </c>
    </row>
    <row r="733" spans="1:5" x14ac:dyDescent="0.25">
      <c r="A733" s="13">
        <v>1202</v>
      </c>
      <c r="B733" t="s">
        <v>11</v>
      </c>
      <c r="C733" s="14" t="s">
        <v>562</v>
      </c>
      <c r="D733" s="14" t="s">
        <v>881</v>
      </c>
      <c r="E733" s="14" t="s">
        <v>2</v>
      </c>
    </row>
    <row r="734" spans="1:5" x14ac:dyDescent="0.25">
      <c r="A734" s="13">
        <v>1261</v>
      </c>
      <c r="B734" t="s">
        <v>11</v>
      </c>
      <c r="C734" s="14" t="s">
        <v>877</v>
      </c>
      <c r="D734" s="14" t="s">
        <v>878</v>
      </c>
      <c r="E734" s="20" t="s">
        <v>29</v>
      </c>
    </row>
    <row r="735" spans="1:5" x14ac:dyDescent="0.25">
      <c r="A735" s="13">
        <v>1262</v>
      </c>
      <c r="B735" t="s">
        <v>11</v>
      </c>
      <c r="C735" s="14" t="s">
        <v>564</v>
      </c>
      <c r="D735" s="14" t="s">
        <v>879</v>
      </c>
      <c r="E735" s="14" t="s">
        <v>29</v>
      </c>
    </row>
    <row r="736" spans="1:5" x14ac:dyDescent="0.25">
      <c r="A736" s="13">
        <v>1263</v>
      </c>
      <c r="B736" t="s">
        <v>11</v>
      </c>
      <c r="C736" s="14" t="s">
        <v>880</v>
      </c>
      <c r="D736" s="14" t="s">
        <v>881</v>
      </c>
      <c r="E736" s="14" t="s">
        <v>29</v>
      </c>
    </row>
    <row r="737" spans="1:5" x14ac:dyDescent="0.25">
      <c r="A737" s="13">
        <v>1264</v>
      </c>
      <c r="B737" t="s">
        <v>11</v>
      </c>
      <c r="C737" s="14" t="s">
        <v>275</v>
      </c>
      <c r="D737" s="14" t="s">
        <v>808</v>
      </c>
      <c r="E737" s="14" t="s">
        <v>29</v>
      </c>
    </row>
    <row r="738" spans="1:5" x14ac:dyDescent="0.25">
      <c r="A738" s="13">
        <v>1265</v>
      </c>
      <c r="B738" t="s">
        <v>11</v>
      </c>
      <c r="C738" s="14" t="s">
        <v>882</v>
      </c>
      <c r="D738" s="14" t="s">
        <v>361</v>
      </c>
      <c r="E738" s="14" t="s">
        <v>29</v>
      </c>
    </row>
    <row r="739" spans="1:5" x14ac:dyDescent="0.25">
      <c r="A739" s="13">
        <v>1266</v>
      </c>
      <c r="B739" t="s">
        <v>11</v>
      </c>
      <c r="C739" s="14" t="s">
        <v>461</v>
      </c>
      <c r="D739" s="14" t="s">
        <v>883</v>
      </c>
      <c r="E739" s="14" t="s">
        <v>29</v>
      </c>
    </row>
    <row r="740" spans="1:5" x14ac:dyDescent="0.25">
      <c r="A740" s="13">
        <v>1267</v>
      </c>
      <c r="B740" t="s">
        <v>11</v>
      </c>
      <c r="C740" s="14" t="s">
        <v>280</v>
      </c>
      <c r="D740" s="14" t="s">
        <v>884</v>
      </c>
      <c r="E740" s="14" t="s">
        <v>29</v>
      </c>
    </row>
    <row r="741" spans="1:5" x14ac:dyDescent="0.25">
      <c r="A741" s="13">
        <v>1268</v>
      </c>
      <c r="B741" t="s">
        <v>11</v>
      </c>
      <c r="C741" s="14" t="s">
        <v>710</v>
      </c>
      <c r="D741" s="14" t="s">
        <v>885</v>
      </c>
      <c r="E741" s="14" t="s">
        <v>29</v>
      </c>
    </row>
    <row r="742" spans="1:5" x14ac:dyDescent="0.25">
      <c r="A742" s="13">
        <v>1269</v>
      </c>
      <c r="B742" t="s">
        <v>11</v>
      </c>
      <c r="C742" s="14" t="s">
        <v>701</v>
      </c>
      <c r="D742" s="14" t="s">
        <v>136</v>
      </c>
      <c r="E742" s="14" t="s">
        <v>29</v>
      </c>
    </row>
    <row r="743" spans="1:5" x14ac:dyDescent="0.25">
      <c r="A743" s="13">
        <v>1270</v>
      </c>
      <c r="B743" t="s">
        <v>11</v>
      </c>
      <c r="C743" s="14" t="s">
        <v>886</v>
      </c>
      <c r="D743" s="14" t="s">
        <v>887</v>
      </c>
      <c r="E743" s="14" t="s">
        <v>29</v>
      </c>
    </row>
    <row r="744" spans="1:5" x14ac:dyDescent="0.25">
      <c r="A744" s="13">
        <v>1271</v>
      </c>
      <c r="B744" t="s">
        <v>11</v>
      </c>
      <c r="C744" s="14" t="s">
        <v>888</v>
      </c>
      <c r="D744" s="14" t="s">
        <v>889</v>
      </c>
      <c r="E744" s="14" t="s">
        <v>29</v>
      </c>
    </row>
    <row r="745" spans="1:5" x14ac:dyDescent="0.25">
      <c r="A745" s="13">
        <v>1272</v>
      </c>
      <c r="B745" t="s">
        <v>11</v>
      </c>
      <c r="C745" s="14" t="s">
        <v>418</v>
      </c>
      <c r="D745" s="14" t="s">
        <v>890</v>
      </c>
      <c r="E745" s="14" t="s">
        <v>29</v>
      </c>
    </row>
    <row r="746" spans="1:5" x14ac:dyDescent="0.25">
      <c r="A746" s="13">
        <v>1273</v>
      </c>
      <c r="B746" t="s">
        <v>11</v>
      </c>
      <c r="C746" s="14" t="s">
        <v>891</v>
      </c>
      <c r="D746" s="14" t="s">
        <v>892</v>
      </c>
      <c r="E746" s="14" t="s">
        <v>29</v>
      </c>
    </row>
    <row r="747" spans="1:5" x14ac:dyDescent="0.25">
      <c r="A747" s="13">
        <v>1274</v>
      </c>
      <c r="B747" t="s">
        <v>11</v>
      </c>
      <c r="C747" s="14" t="s">
        <v>893</v>
      </c>
      <c r="D747" s="14" t="s">
        <v>894</v>
      </c>
      <c r="E747" s="14" t="s">
        <v>29</v>
      </c>
    </row>
    <row r="748" spans="1:5" x14ac:dyDescent="0.25">
      <c r="A748" s="13">
        <v>1275</v>
      </c>
      <c r="B748" t="s">
        <v>11</v>
      </c>
      <c r="C748" s="14" t="s">
        <v>606</v>
      </c>
      <c r="D748" s="14" t="s">
        <v>895</v>
      </c>
      <c r="E748" s="14" t="s">
        <v>29</v>
      </c>
    </row>
    <row r="749" spans="1:5" x14ac:dyDescent="0.25">
      <c r="A749" s="13">
        <v>1276</v>
      </c>
      <c r="B749" t="s">
        <v>11</v>
      </c>
      <c r="C749" s="14" t="s">
        <v>167</v>
      </c>
      <c r="D749" s="14" t="s">
        <v>896</v>
      </c>
      <c r="E749" s="14" t="s">
        <v>29</v>
      </c>
    </row>
    <row r="750" spans="1:5" x14ac:dyDescent="0.25">
      <c r="A750" s="13">
        <v>1277</v>
      </c>
      <c r="B750" t="s">
        <v>11</v>
      </c>
      <c r="C750" s="14" t="s">
        <v>897</v>
      </c>
      <c r="D750" s="14" t="s">
        <v>898</v>
      </c>
      <c r="E750" s="14" t="s">
        <v>29</v>
      </c>
    </row>
    <row r="751" spans="1:5" x14ac:dyDescent="0.25">
      <c r="A751" s="13">
        <v>1278</v>
      </c>
      <c r="B751" t="s">
        <v>11</v>
      </c>
      <c r="C751" s="14" t="s">
        <v>899</v>
      </c>
      <c r="D751" s="14" t="s">
        <v>900</v>
      </c>
      <c r="E751" s="14" t="s">
        <v>29</v>
      </c>
    </row>
    <row r="752" spans="1:5" x14ac:dyDescent="0.25">
      <c r="A752" s="13">
        <v>1279</v>
      </c>
      <c r="B752" t="s">
        <v>11</v>
      </c>
      <c r="C752" s="14" t="s">
        <v>790</v>
      </c>
      <c r="D752" s="14" t="s">
        <v>876</v>
      </c>
      <c r="E752" s="14" t="s">
        <v>29</v>
      </c>
    </row>
    <row r="753" spans="1:5" x14ac:dyDescent="0.25">
      <c r="A753" s="13">
        <v>1280</v>
      </c>
      <c r="B753" t="s">
        <v>11</v>
      </c>
      <c r="C753" s="14" t="s">
        <v>901</v>
      </c>
      <c r="D753" s="14" t="s">
        <v>902</v>
      </c>
      <c r="E753" s="14" t="s">
        <v>29</v>
      </c>
    </row>
    <row r="754" spans="1:5" x14ac:dyDescent="0.25">
      <c r="A754" s="13">
        <v>1281</v>
      </c>
      <c r="B754" t="s">
        <v>11</v>
      </c>
      <c r="C754" s="14" t="s">
        <v>903</v>
      </c>
      <c r="D754" s="14" t="s">
        <v>904</v>
      </c>
      <c r="E754" s="14" t="s">
        <v>29</v>
      </c>
    </row>
    <row r="755" spans="1:5" x14ac:dyDescent="0.25">
      <c r="A755" s="13">
        <v>1282</v>
      </c>
      <c r="B755" t="s">
        <v>11</v>
      </c>
      <c r="C755" s="14" t="s">
        <v>905</v>
      </c>
      <c r="D755" s="14" t="s">
        <v>906</v>
      </c>
      <c r="E755" s="14" t="s">
        <v>29</v>
      </c>
    </row>
    <row r="756" spans="1:5" x14ac:dyDescent="0.25">
      <c r="A756" s="13">
        <v>1283</v>
      </c>
      <c r="B756" t="s">
        <v>11</v>
      </c>
      <c r="C756" s="14" t="s">
        <v>907</v>
      </c>
      <c r="D756" s="14" t="s">
        <v>908</v>
      </c>
      <c r="E756" s="14" t="s">
        <v>29</v>
      </c>
    </row>
    <row r="757" spans="1:5" x14ac:dyDescent="0.25">
      <c r="A757" s="13">
        <v>1284</v>
      </c>
      <c r="B757" t="s">
        <v>11</v>
      </c>
      <c r="C757" s="14" t="s">
        <v>909</v>
      </c>
      <c r="D757" s="14" t="s">
        <v>231</v>
      </c>
      <c r="E757" s="14" t="s">
        <v>29</v>
      </c>
    </row>
    <row r="758" spans="1:5" x14ac:dyDescent="0.25">
      <c r="A758" s="13">
        <v>1285</v>
      </c>
      <c r="B758" t="s">
        <v>11</v>
      </c>
      <c r="C758" s="14" t="s">
        <v>910</v>
      </c>
      <c r="D758" s="14" t="s">
        <v>911</v>
      </c>
      <c r="E758" s="14" t="s">
        <v>29</v>
      </c>
    </row>
    <row r="759" spans="1:5" x14ac:dyDescent="0.25">
      <c r="A759" s="13">
        <v>1286</v>
      </c>
      <c r="B759" t="s">
        <v>11</v>
      </c>
      <c r="C759" s="14" t="s">
        <v>287</v>
      </c>
      <c r="D759" s="14" t="s">
        <v>912</v>
      </c>
      <c r="E759" s="14" t="s">
        <v>29</v>
      </c>
    </row>
    <row r="760" spans="1:5" x14ac:dyDescent="0.25">
      <c r="A760" s="13">
        <v>1287</v>
      </c>
      <c r="B760" t="s">
        <v>11</v>
      </c>
      <c r="C760" s="14" t="s">
        <v>913</v>
      </c>
      <c r="D760" s="14" t="s">
        <v>914</v>
      </c>
      <c r="E760" s="14" t="s">
        <v>29</v>
      </c>
    </row>
    <row r="761" spans="1:5" x14ac:dyDescent="0.25">
      <c r="A761" s="13">
        <v>1288</v>
      </c>
      <c r="B761" t="s">
        <v>11</v>
      </c>
      <c r="C761" s="14" t="s">
        <v>915</v>
      </c>
      <c r="D761" s="14" t="s">
        <v>916</v>
      </c>
      <c r="E761" s="14" t="s">
        <v>29</v>
      </c>
    </row>
    <row r="762" spans="1:5" x14ac:dyDescent="0.25">
      <c r="A762" s="13">
        <v>1289</v>
      </c>
      <c r="B762" t="s">
        <v>11</v>
      </c>
      <c r="C762" s="14" t="s">
        <v>917</v>
      </c>
      <c r="D762" s="14" t="s">
        <v>918</v>
      </c>
      <c r="E762" s="14" t="s">
        <v>29</v>
      </c>
    </row>
    <row r="763" spans="1:5" x14ac:dyDescent="0.25">
      <c r="A763" s="13">
        <v>1290</v>
      </c>
      <c r="B763" t="s">
        <v>11</v>
      </c>
      <c r="C763" s="14" t="s">
        <v>919</v>
      </c>
      <c r="D763" s="14" t="s">
        <v>920</v>
      </c>
      <c r="E763" s="14" t="s">
        <v>29</v>
      </c>
    </row>
    <row r="764" spans="1:5" x14ac:dyDescent="0.25">
      <c r="A764" s="13">
        <v>1291</v>
      </c>
      <c r="B764" t="s">
        <v>11</v>
      </c>
      <c r="C764" s="14" t="s">
        <v>275</v>
      </c>
      <c r="D764" s="14" t="s">
        <v>61</v>
      </c>
      <c r="E764" s="14" t="s">
        <v>29</v>
      </c>
    </row>
    <row r="765" spans="1:5" x14ac:dyDescent="0.25">
      <c r="A765" s="13">
        <v>1292</v>
      </c>
      <c r="B765" t="s">
        <v>11</v>
      </c>
      <c r="C765" s="14" t="s">
        <v>96</v>
      </c>
      <c r="D765" s="14" t="s">
        <v>921</v>
      </c>
      <c r="E765" s="14" t="s">
        <v>29</v>
      </c>
    </row>
    <row r="766" spans="1:5" x14ac:dyDescent="0.25">
      <c r="A766" s="13">
        <v>1293</v>
      </c>
      <c r="B766" t="s">
        <v>11</v>
      </c>
      <c r="C766" s="14" t="s">
        <v>922</v>
      </c>
      <c r="D766" s="14" t="s">
        <v>923</v>
      </c>
      <c r="E766" s="14" t="s">
        <v>29</v>
      </c>
    </row>
    <row r="767" spans="1:5" x14ac:dyDescent="0.25">
      <c r="A767" s="13">
        <v>1294</v>
      </c>
      <c r="B767" t="s">
        <v>11</v>
      </c>
      <c r="C767" s="14" t="s">
        <v>924</v>
      </c>
      <c r="D767" s="14" t="s">
        <v>925</v>
      </c>
      <c r="E767" s="14" t="s">
        <v>29</v>
      </c>
    </row>
    <row r="768" spans="1:5" x14ac:dyDescent="0.25">
      <c r="A768" s="13">
        <v>1295</v>
      </c>
      <c r="B768" t="s">
        <v>11</v>
      </c>
      <c r="C768" s="14" t="s">
        <v>913</v>
      </c>
      <c r="D768" s="14" t="s">
        <v>926</v>
      </c>
      <c r="E768" s="14" t="s">
        <v>29</v>
      </c>
    </row>
    <row r="769" spans="1:5" x14ac:dyDescent="0.25">
      <c r="A769" s="13">
        <v>1296</v>
      </c>
      <c r="B769" t="s">
        <v>11</v>
      </c>
      <c r="C769" s="14" t="s">
        <v>927</v>
      </c>
      <c r="D769" s="14" t="s">
        <v>171</v>
      </c>
      <c r="E769" s="14" t="s">
        <v>29</v>
      </c>
    </row>
    <row r="770" spans="1:5" x14ac:dyDescent="0.25">
      <c r="A770" s="13">
        <v>1297</v>
      </c>
      <c r="B770" t="s">
        <v>11</v>
      </c>
      <c r="C770" s="14" t="s">
        <v>928</v>
      </c>
      <c r="D770" s="14" t="s">
        <v>171</v>
      </c>
      <c r="E770" s="14" t="s">
        <v>29</v>
      </c>
    </row>
    <row r="771" spans="1:5" x14ac:dyDescent="0.25">
      <c r="A771" s="13">
        <v>1298</v>
      </c>
      <c r="B771" t="s">
        <v>11</v>
      </c>
      <c r="C771" s="14" t="s">
        <v>328</v>
      </c>
      <c r="D771" s="14" t="s">
        <v>929</v>
      </c>
      <c r="E771" s="14" t="s">
        <v>29</v>
      </c>
    </row>
    <row r="772" spans="1:5" x14ac:dyDescent="0.25">
      <c r="A772" s="13">
        <v>1299</v>
      </c>
      <c r="B772" t="s">
        <v>11</v>
      </c>
      <c r="C772" s="14" t="s">
        <v>930</v>
      </c>
      <c r="D772" s="14" t="s">
        <v>931</v>
      </c>
      <c r="E772" s="14" t="s">
        <v>29</v>
      </c>
    </row>
    <row r="773" spans="1:5" x14ac:dyDescent="0.25">
      <c r="A773" s="13">
        <v>1300</v>
      </c>
      <c r="B773" t="s">
        <v>11</v>
      </c>
      <c r="C773" s="14" t="s">
        <v>329</v>
      </c>
      <c r="D773" s="14" t="s">
        <v>932</v>
      </c>
      <c r="E773" s="14" t="s">
        <v>29</v>
      </c>
    </row>
    <row r="774" spans="1:5" x14ac:dyDescent="0.25">
      <c r="A774" s="13">
        <v>1301</v>
      </c>
      <c r="B774" t="s">
        <v>11</v>
      </c>
      <c r="C774" s="14" t="s">
        <v>933</v>
      </c>
      <c r="D774" s="14" t="s">
        <v>934</v>
      </c>
      <c r="E774" s="14" t="s">
        <v>29</v>
      </c>
    </row>
    <row r="775" spans="1:5" x14ac:dyDescent="0.25">
      <c r="A775" s="13">
        <v>1302</v>
      </c>
      <c r="B775" t="s">
        <v>11</v>
      </c>
      <c r="C775" s="14" t="s">
        <v>935</v>
      </c>
      <c r="D775" s="14" t="s">
        <v>936</v>
      </c>
      <c r="E775" s="14" t="s">
        <v>29</v>
      </c>
    </row>
    <row r="776" spans="1:5" x14ac:dyDescent="0.25">
      <c r="A776" s="13">
        <v>1303</v>
      </c>
      <c r="B776" t="s">
        <v>11</v>
      </c>
      <c r="C776" s="14" t="s">
        <v>937</v>
      </c>
      <c r="D776" s="14" t="s">
        <v>120</v>
      </c>
      <c r="E776" s="14" t="s">
        <v>29</v>
      </c>
    </row>
    <row r="777" spans="1:5" x14ac:dyDescent="0.25">
      <c r="A777" s="13">
        <v>1304</v>
      </c>
      <c r="B777" t="s">
        <v>11</v>
      </c>
      <c r="C777" s="14" t="s">
        <v>938</v>
      </c>
      <c r="D777" s="14" t="s">
        <v>939</v>
      </c>
      <c r="E777" s="14" t="s">
        <v>29</v>
      </c>
    </row>
    <row r="778" spans="1:5" x14ac:dyDescent="0.25">
      <c r="A778" s="13">
        <v>1305</v>
      </c>
      <c r="B778" t="s">
        <v>11</v>
      </c>
      <c r="C778" s="14" t="s">
        <v>940</v>
      </c>
      <c r="D778" s="14" t="s">
        <v>941</v>
      </c>
      <c r="E778" s="14" t="s">
        <v>29</v>
      </c>
    </row>
    <row r="779" spans="1:5" x14ac:dyDescent="0.25">
      <c r="A779" s="13">
        <v>1306</v>
      </c>
      <c r="B779" t="s">
        <v>11</v>
      </c>
      <c r="C779" s="14" t="s">
        <v>942</v>
      </c>
      <c r="D779" s="14" t="s">
        <v>943</v>
      </c>
      <c r="E779" s="14" t="s">
        <v>29</v>
      </c>
    </row>
    <row r="780" spans="1:5" x14ac:dyDescent="0.25">
      <c r="A780" s="13">
        <v>1307</v>
      </c>
      <c r="B780" t="s">
        <v>11</v>
      </c>
      <c r="C780" s="14" t="s">
        <v>944</v>
      </c>
      <c r="D780" s="14" t="s">
        <v>945</v>
      </c>
      <c r="E780" s="14" t="s">
        <v>29</v>
      </c>
    </row>
    <row r="781" spans="1:5" x14ac:dyDescent="0.25">
      <c r="A781" s="13">
        <v>1308</v>
      </c>
      <c r="B781" t="s">
        <v>11</v>
      </c>
      <c r="C781" s="14" t="s">
        <v>701</v>
      </c>
      <c r="D781" s="14" t="s">
        <v>867</v>
      </c>
      <c r="E781" s="14" t="s">
        <v>29</v>
      </c>
    </row>
    <row r="782" spans="1:5" x14ac:dyDescent="0.25">
      <c r="A782" s="13">
        <v>1309</v>
      </c>
      <c r="B782" t="s">
        <v>11</v>
      </c>
      <c r="C782" s="14" t="s">
        <v>44</v>
      </c>
      <c r="D782" s="14" t="s">
        <v>946</v>
      </c>
      <c r="E782" s="14" t="s">
        <v>29</v>
      </c>
    </row>
    <row r="783" spans="1:5" x14ac:dyDescent="0.25">
      <c r="A783" s="13">
        <v>1310</v>
      </c>
      <c r="B783" t="s">
        <v>11</v>
      </c>
      <c r="C783" s="14" t="s">
        <v>947</v>
      </c>
      <c r="D783" s="14" t="s">
        <v>948</v>
      </c>
      <c r="E783" s="14" t="s">
        <v>29</v>
      </c>
    </row>
    <row r="784" spans="1:5" x14ac:dyDescent="0.25">
      <c r="A784" s="13">
        <v>1311</v>
      </c>
      <c r="B784" t="s">
        <v>11</v>
      </c>
      <c r="C784" s="14" t="s">
        <v>659</v>
      </c>
      <c r="D784" s="14" t="s">
        <v>949</v>
      </c>
      <c r="E784" s="14" t="s">
        <v>29</v>
      </c>
    </row>
    <row r="785" spans="1:5" x14ac:dyDescent="0.25">
      <c r="A785" s="13">
        <v>1312</v>
      </c>
      <c r="B785" t="s">
        <v>11</v>
      </c>
      <c r="C785" s="14" t="s">
        <v>467</v>
      </c>
      <c r="D785" s="14" t="s">
        <v>870</v>
      </c>
      <c r="E785" s="14" t="s">
        <v>29</v>
      </c>
    </row>
    <row r="786" spans="1:5" x14ac:dyDescent="0.25">
      <c r="A786" s="13">
        <v>1313</v>
      </c>
      <c r="B786" t="s">
        <v>11</v>
      </c>
      <c r="C786" s="14" t="s">
        <v>950</v>
      </c>
      <c r="D786" s="14" t="s">
        <v>951</v>
      </c>
      <c r="E786" s="14" t="s">
        <v>29</v>
      </c>
    </row>
    <row r="787" spans="1:5" x14ac:dyDescent="0.25">
      <c r="A787" s="13">
        <v>1314</v>
      </c>
      <c r="B787" t="s">
        <v>11</v>
      </c>
      <c r="C787" s="14" t="s">
        <v>952</v>
      </c>
      <c r="D787" s="14" t="s">
        <v>953</v>
      </c>
      <c r="E787" s="14" t="s">
        <v>29</v>
      </c>
    </row>
    <row r="788" spans="1:5" x14ac:dyDescent="0.25">
      <c r="A788" s="13">
        <v>1315</v>
      </c>
      <c r="B788" t="s">
        <v>11</v>
      </c>
      <c r="C788" s="14" t="s">
        <v>917</v>
      </c>
      <c r="D788" s="14" t="s">
        <v>953</v>
      </c>
      <c r="E788" s="14" t="s">
        <v>29</v>
      </c>
    </row>
    <row r="789" spans="1:5" x14ac:dyDescent="0.25">
      <c r="A789" s="13">
        <v>1316</v>
      </c>
      <c r="B789" t="s">
        <v>11</v>
      </c>
      <c r="C789" s="14" t="s">
        <v>283</v>
      </c>
      <c r="D789" s="14" t="s">
        <v>954</v>
      </c>
      <c r="E789" s="14" t="s">
        <v>29</v>
      </c>
    </row>
    <row r="790" spans="1:5" x14ac:dyDescent="0.25">
      <c r="A790" s="13">
        <v>1317</v>
      </c>
      <c r="B790" t="s">
        <v>11</v>
      </c>
      <c r="C790" s="14" t="s">
        <v>560</v>
      </c>
      <c r="D790" s="14" t="s">
        <v>955</v>
      </c>
      <c r="E790" s="14" t="s">
        <v>29</v>
      </c>
    </row>
    <row r="791" spans="1:5" x14ac:dyDescent="0.25">
      <c r="A791" s="13">
        <v>1318</v>
      </c>
      <c r="B791" t="s">
        <v>11</v>
      </c>
      <c r="C791" s="43" t="s">
        <v>1025</v>
      </c>
      <c r="D791" s="43" t="s">
        <v>1017</v>
      </c>
      <c r="E791" s="14" t="s">
        <v>29</v>
      </c>
    </row>
    <row r="792" spans="1:5" x14ac:dyDescent="0.25">
      <c r="A792" s="13">
        <v>1319</v>
      </c>
      <c r="B792" t="s">
        <v>11</v>
      </c>
      <c r="C792" s="43" t="s">
        <v>1027</v>
      </c>
      <c r="D792" s="43" t="s">
        <v>1026</v>
      </c>
      <c r="E792" s="14" t="s">
        <v>29</v>
      </c>
    </row>
    <row r="793" spans="1:5" x14ac:dyDescent="0.25">
      <c r="A793" s="13">
        <v>1320</v>
      </c>
      <c r="B793" t="s">
        <v>11</v>
      </c>
      <c r="C793" s="43" t="s">
        <v>116</v>
      </c>
      <c r="D793" s="43" t="s">
        <v>1028</v>
      </c>
      <c r="E793" s="14" t="s">
        <v>29</v>
      </c>
    </row>
    <row r="794" spans="1:5" x14ac:dyDescent="0.25">
      <c r="A794" s="13">
        <v>1321</v>
      </c>
      <c r="B794" t="s">
        <v>11</v>
      </c>
      <c r="C794" s="43" t="s">
        <v>1029</v>
      </c>
      <c r="D794" s="43" t="s">
        <v>1030</v>
      </c>
      <c r="E794" s="14" t="s">
        <v>29</v>
      </c>
    </row>
    <row r="795" spans="1:5" x14ac:dyDescent="0.25">
      <c r="A795" s="13">
        <v>1322</v>
      </c>
      <c r="B795" t="s">
        <v>11</v>
      </c>
      <c r="C795" s="43" t="s">
        <v>467</v>
      </c>
      <c r="D795" s="43" t="s">
        <v>1031</v>
      </c>
      <c r="E795" s="14" t="s">
        <v>29</v>
      </c>
    </row>
    <row r="796" spans="1:5" x14ac:dyDescent="0.25">
      <c r="A796" s="13">
        <v>1323</v>
      </c>
      <c r="B796" t="s">
        <v>11</v>
      </c>
      <c r="C796" s="43" t="s">
        <v>27</v>
      </c>
      <c r="D796" s="43" t="s">
        <v>1032</v>
      </c>
      <c r="E796" s="14" t="s">
        <v>29</v>
      </c>
    </row>
    <row r="797" spans="1:5" x14ac:dyDescent="0.25">
      <c r="A797" s="13">
        <v>1324</v>
      </c>
      <c r="B797" t="s">
        <v>11</v>
      </c>
      <c r="C797" s="43" t="s">
        <v>418</v>
      </c>
      <c r="D797" s="43" t="s">
        <v>1033</v>
      </c>
      <c r="E797" s="14" t="s">
        <v>29</v>
      </c>
    </row>
    <row r="798" spans="1:5" x14ac:dyDescent="0.25">
      <c r="A798" s="13">
        <v>1325</v>
      </c>
      <c r="B798" t="s">
        <v>11</v>
      </c>
      <c r="C798" s="43" t="s">
        <v>279</v>
      </c>
      <c r="D798" s="43" t="s">
        <v>1034</v>
      </c>
      <c r="E798" s="14" t="s">
        <v>29</v>
      </c>
    </row>
    <row r="799" spans="1:5" x14ac:dyDescent="0.25">
      <c r="A799" s="13">
        <v>1326</v>
      </c>
      <c r="B799" t="s">
        <v>11</v>
      </c>
      <c r="C799" s="43" t="s">
        <v>1035</v>
      </c>
      <c r="D799" s="43" t="s">
        <v>1036</v>
      </c>
      <c r="E799" s="1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topLeftCell="A13" workbookViewId="0">
      <selection activeCell="D33" sqref="D33"/>
    </sheetView>
  </sheetViews>
  <sheetFormatPr defaultColWidth="11.5703125" defaultRowHeight="15" x14ac:dyDescent="0.25"/>
  <cols>
    <col min="1" max="1" width="10.140625" customWidth="1"/>
    <col min="2" max="3" width="15.28515625" customWidth="1"/>
    <col min="4" max="4" width="7.140625" customWidth="1"/>
    <col min="5" max="6" width="12.5703125" customWidth="1"/>
    <col min="7" max="7" width="9.85546875" customWidth="1"/>
    <col min="8" max="8" width="18.140625" customWidth="1"/>
    <col min="257" max="257" width="10.140625" customWidth="1"/>
    <col min="258" max="259" width="15.28515625" customWidth="1"/>
    <col min="260" max="260" width="7.140625" customWidth="1"/>
    <col min="261" max="262" width="12.5703125" customWidth="1"/>
    <col min="263" max="263" width="9.85546875" customWidth="1"/>
    <col min="264" max="264" width="18.140625" customWidth="1"/>
    <col min="513" max="513" width="10.140625" customWidth="1"/>
    <col min="514" max="515" width="15.28515625" customWidth="1"/>
    <col min="516" max="516" width="7.140625" customWidth="1"/>
    <col min="517" max="518" width="12.5703125" customWidth="1"/>
    <col min="519" max="519" width="9.85546875" customWidth="1"/>
    <col min="520" max="520" width="18.140625" customWidth="1"/>
    <col min="769" max="769" width="10.140625" customWidth="1"/>
    <col min="770" max="771" width="15.28515625" customWidth="1"/>
    <col min="772" max="772" width="7.140625" customWidth="1"/>
    <col min="773" max="774" width="12.5703125" customWidth="1"/>
    <col min="775" max="775" width="9.85546875" customWidth="1"/>
    <col min="776" max="776" width="18.140625" customWidth="1"/>
    <col min="1025" max="1025" width="10.140625" customWidth="1"/>
    <col min="1026" max="1027" width="15.28515625" customWidth="1"/>
    <col min="1028" max="1028" width="7.140625" customWidth="1"/>
    <col min="1029" max="1030" width="12.5703125" customWidth="1"/>
    <col min="1031" max="1031" width="9.85546875" customWidth="1"/>
    <col min="1032" max="1032" width="18.140625" customWidth="1"/>
    <col min="1281" max="1281" width="10.140625" customWidth="1"/>
    <col min="1282" max="1283" width="15.28515625" customWidth="1"/>
    <col min="1284" max="1284" width="7.140625" customWidth="1"/>
    <col min="1285" max="1286" width="12.5703125" customWidth="1"/>
    <col min="1287" max="1287" width="9.85546875" customWidth="1"/>
    <col min="1288" max="1288" width="18.140625" customWidth="1"/>
    <col min="1537" max="1537" width="10.140625" customWidth="1"/>
    <col min="1538" max="1539" width="15.28515625" customWidth="1"/>
    <col min="1540" max="1540" width="7.140625" customWidth="1"/>
    <col min="1541" max="1542" width="12.5703125" customWidth="1"/>
    <col min="1543" max="1543" width="9.85546875" customWidth="1"/>
    <col min="1544" max="1544" width="18.140625" customWidth="1"/>
    <col min="1793" max="1793" width="10.140625" customWidth="1"/>
    <col min="1794" max="1795" width="15.28515625" customWidth="1"/>
    <col min="1796" max="1796" width="7.140625" customWidth="1"/>
    <col min="1797" max="1798" width="12.5703125" customWidth="1"/>
    <col min="1799" max="1799" width="9.85546875" customWidth="1"/>
    <col min="1800" max="1800" width="18.140625" customWidth="1"/>
    <col min="2049" max="2049" width="10.140625" customWidth="1"/>
    <col min="2050" max="2051" width="15.28515625" customWidth="1"/>
    <col min="2052" max="2052" width="7.140625" customWidth="1"/>
    <col min="2053" max="2054" width="12.5703125" customWidth="1"/>
    <col min="2055" max="2055" width="9.85546875" customWidth="1"/>
    <col min="2056" max="2056" width="18.140625" customWidth="1"/>
    <col min="2305" max="2305" width="10.140625" customWidth="1"/>
    <col min="2306" max="2307" width="15.28515625" customWidth="1"/>
    <col min="2308" max="2308" width="7.140625" customWidth="1"/>
    <col min="2309" max="2310" width="12.5703125" customWidth="1"/>
    <col min="2311" max="2311" width="9.85546875" customWidth="1"/>
    <col min="2312" max="2312" width="18.140625" customWidth="1"/>
    <col min="2561" max="2561" width="10.140625" customWidth="1"/>
    <col min="2562" max="2563" width="15.28515625" customWidth="1"/>
    <col min="2564" max="2564" width="7.140625" customWidth="1"/>
    <col min="2565" max="2566" width="12.5703125" customWidth="1"/>
    <col min="2567" max="2567" width="9.85546875" customWidth="1"/>
    <col min="2568" max="2568" width="18.140625" customWidth="1"/>
    <col min="2817" max="2817" width="10.140625" customWidth="1"/>
    <col min="2818" max="2819" width="15.28515625" customWidth="1"/>
    <col min="2820" max="2820" width="7.140625" customWidth="1"/>
    <col min="2821" max="2822" width="12.5703125" customWidth="1"/>
    <col min="2823" max="2823" width="9.85546875" customWidth="1"/>
    <col min="2824" max="2824" width="18.140625" customWidth="1"/>
    <col min="3073" max="3073" width="10.140625" customWidth="1"/>
    <col min="3074" max="3075" width="15.28515625" customWidth="1"/>
    <col min="3076" max="3076" width="7.140625" customWidth="1"/>
    <col min="3077" max="3078" width="12.5703125" customWidth="1"/>
    <col min="3079" max="3079" width="9.85546875" customWidth="1"/>
    <col min="3080" max="3080" width="18.140625" customWidth="1"/>
    <col min="3329" max="3329" width="10.140625" customWidth="1"/>
    <col min="3330" max="3331" width="15.28515625" customWidth="1"/>
    <col min="3332" max="3332" width="7.140625" customWidth="1"/>
    <col min="3333" max="3334" width="12.5703125" customWidth="1"/>
    <col min="3335" max="3335" width="9.85546875" customWidth="1"/>
    <col min="3336" max="3336" width="18.140625" customWidth="1"/>
    <col min="3585" max="3585" width="10.140625" customWidth="1"/>
    <col min="3586" max="3587" width="15.28515625" customWidth="1"/>
    <col min="3588" max="3588" width="7.140625" customWidth="1"/>
    <col min="3589" max="3590" width="12.5703125" customWidth="1"/>
    <col min="3591" max="3591" width="9.85546875" customWidth="1"/>
    <col min="3592" max="3592" width="18.140625" customWidth="1"/>
    <col min="3841" max="3841" width="10.140625" customWidth="1"/>
    <col min="3842" max="3843" width="15.28515625" customWidth="1"/>
    <col min="3844" max="3844" width="7.140625" customWidth="1"/>
    <col min="3845" max="3846" width="12.5703125" customWidth="1"/>
    <col min="3847" max="3847" width="9.85546875" customWidth="1"/>
    <col min="3848" max="3848" width="18.140625" customWidth="1"/>
    <col min="4097" max="4097" width="10.140625" customWidth="1"/>
    <col min="4098" max="4099" width="15.28515625" customWidth="1"/>
    <col min="4100" max="4100" width="7.140625" customWidth="1"/>
    <col min="4101" max="4102" width="12.5703125" customWidth="1"/>
    <col min="4103" max="4103" width="9.85546875" customWidth="1"/>
    <col min="4104" max="4104" width="18.140625" customWidth="1"/>
    <col min="4353" max="4353" width="10.140625" customWidth="1"/>
    <col min="4354" max="4355" width="15.28515625" customWidth="1"/>
    <col min="4356" max="4356" width="7.140625" customWidth="1"/>
    <col min="4357" max="4358" width="12.5703125" customWidth="1"/>
    <col min="4359" max="4359" width="9.85546875" customWidth="1"/>
    <col min="4360" max="4360" width="18.140625" customWidth="1"/>
    <col min="4609" max="4609" width="10.140625" customWidth="1"/>
    <col min="4610" max="4611" width="15.28515625" customWidth="1"/>
    <col min="4612" max="4612" width="7.140625" customWidth="1"/>
    <col min="4613" max="4614" width="12.5703125" customWidth="1"/>
    <col min="4615" max="4615" width="9.85546875" customWidth="1"/>
    <col min="4616" max="4616" width="18.140625" customWidth="1"/>
    <col min="4865" max="4865" width="10.140625" customWidth="1"/>
    <col min="4866" max="4867" width="15.28515625" customWidth="1"/>
    <col min="4868" max="4868" width="7.140625" customWidth="1"/>
    <col min="4869" max="4870" width="12.5703125" customWidth="1"/>
    <col min="4871" max="4871" width="9.85546875" customWidth="1"/>
    <col min="4872" max="4872" width="18.140625" customWidth="1"/>
    <col min="5121" max="5121" width="10.140625" customWidth="1"/>
    <col min="5122" max="5123" width="15.28515625" customWidth="1"/>
    <col min="5124" max="5124" width="7.140625" customWidth="1"/>
    <col min="5125" max="5126" width="12.5703125" customWidth="1"/>
    <col min="5127" max="5127" width="9.85546875" customWidth="1"/>
    <col min="5128" max="5128" width="18.140625" customWidth="1"/>
    <col min="5377" max="5377" width="10.140625" customWidth="1"/>
    <col min="5378" max="5379" width="15.28515625" customWidth="1"/>
    <col min="5380" max="5380" width="7.140625" customWidth="1"/>
    <col min="5381" max="5382" width="12.5703125" customWidth="1"/>
    <col min="5383" max="5383" width="9.85546875" customWidth="1"/>
    <col min="5384" max="5384" width="18.140625" customWidth="1"/>
    <col min="5633" max="5633" width="10.140625" customWidth="1"/>
    <col min="5634" max="5635" width="15.28515625" customWidth="1"/>
    <col min="5636" max="5636" width="7.140625" customWidth="1"/>
    <col min="5637" max="5638" width="12.5703125" customWidth="1"/>
    <col min="5639" max="5639" width="9.85546875" customWidth="1"/>
    <col min="5640" max="5640" width="18.140625" customWidth="1"/>
    <col min="5889" max="5889" width="10.140625" customWidth="1"/>
    <col min="5890" max="5891" width="15.28515625" customWidth="1"/>
    <col min="5892" max="5892" width="7.140625" customWidth="1"/>
    <col min="5893" max="5894" width="12.5703125" customWidth="1"/>
    <col min="5895" max="5895" width="9.85546875" customWidth="1"/>
    <col min="5896" max="5896" width="18.140625" customWidth="1"/>
    <col min="6145" max="6145" width="10.140625" customWidth="1"/>
    <col min="6146" max="6147" width="15.28515625" customWidth="1"/>
    <col min="6148" max="6148" width="7.140625" customWidth="1"/>
    <col min="6149" max="6150" width="12.5703125" customWidth="1"/>
    <col min="6151" max="6151" width="9.85546875" customWidth="1"/>
    <col min="6152" max="6152" width="18.140625" customWidth="1"/>
    <col min="6401" max="6401" width="10.140625" customWidth="1"/>
    <col min="6402" max="6403" width="15.28515625" customWidth="1"/>
    <col min="6404" max="6404" width="7.140625" customWidth="1"/>
    <col min="6405" max="6406" width="12.5703125" customWidth="1"/>
    <col min="6407" max="6407" width="9.85546875" customWidth="1"/>
    <col min="6408" max="6408" width="18.140625" customWidth="1"/>
    <col min="6657" max="6657" width="10.140625" customWidth="1"/>
    <col min="6658" max="6659" width="15.28515625" customWidth="1"/>
    <col min="6660" max="6660" width="7.140625" customWidth="1"/>
    <col min="6661" max="6662" width="12.5703125" customWidth="1"/>
    <col min="6663" max="6663" width="9.85546875" customWidth="1"/>
    <col min="6664" max="6664" width="18.140625" customWidth="1"/>
    <col min="6913" max="6913" width="10.140625" customWidth="1"/>
    <col min="6914" max="6915" width="15.28515625" customWidth="1"/>
    <col min="6916" max="6916" width="7.140625" customWidth="1"/>
    <col min="6917" max="6918" width="12.5703125" customWidth="1"/>
    <col min="6919" max="6919" width="9.85546875" customWidth="1"/>
    <col min="6920" max="6920" width="18.140625" customWidth="1"/>
    <col min="7169" max="7169" width="10.140625" customWidth="1"/>
    <col min="7170" max="7171" width="15.28515625" customWidth="1"/>
    <col min="7172" max="7172" width="7.140625" customWidth="1"/>
    <col min="7173" max="7174" width="12.5703125" customWidth="1"/>
    <col min="7175" max="7175" width="9.85546875" customWidth="1"/>
    <col min="7176" max="7176" width="18.140625" customWidth="1"/>
    <col min="7425" max="7425" width="10.140625" customWidth="1"/>
    <col min="7426" max="7427" width="15.28515625" customWidth="1"/>
    <col min="7428" max="7428" width="7.140625" customWidth="1"/>
    <col min="7429" max="7430" width="12.5703125" customWidth="1"/>
    <col min="7431" max="7431" width="9.85546875" customWidth="1"/>
    <col min="7432" max="7432" width="18.140625" customWidth="1"/>
    <col min="7681" max="7681" width="10.140625" customWidth="1"/>
    <col min="7682" max="7683" width="15.28515625" customWidth="1"/>
    <col min="7684" max="7684" width="7.140625" customWidth="1"/>
    <col min="7685" max="7686" width="12.5703125" customWidth="1"/>
    <col min="7687" max="7687" width="9.85546875" customWidth="1"/>
    <col min="7688" max="7688" width="18.140625" customWidth="1"/>
    <col min="7937" max="7937" width="10.140625" customWidth="1"/>
    <col min="7938" max="7939" width="15.28515625" customWidth="1"/>
    <col min="7940" max="7940" width="7.140625" customWidth="1"/>
    <col min="7941" max="7942" width="12.5703125" customWidth="1"/>
    <col min="7943" max="7943" width="9.85546875" customWidth="1"/>
    <col min="7944" max="7944" width="18.140625" customWidth="1"/>
    <col min="8193" max="8193" width="10.140625" customWidth="1"/>
    <col min="8194" max="8195" width="15.28515625" customWidth="1"/>
    <col min="8196" max="8196" width="7.140625" customWidth="1"/>
    <col min="8197" max="8198" width="12.5703125" customWidth="1"/>
    <col min="8199" max="8199" width="9.85546875" customWidth="1"/>
    <col min="8200" max="8200" width="18.140625" customWidth="1"/>
    <col min="8449" max="8449" width="10.140625" customWidth="1"/>
    <col min="8450" max="8451" width="15.28515625" customWidth="1"/>
    <col min="8452" max="8452" width="7.140625" customWidth="1"/>
    <col min="8453" max="8454" width="12.5703125" customWidth="1"/>
    <col min="8455" max="8455" width="9.85546875" customWidth="1"/>
    <col min="8456" max="8456" width="18.140625" customWidth="1"/>
    <col min="8705" max="8705" width="10.140625" customWidth="1"/>
    <col min="8706" max="8707" width="15.28515625" customWidth="1"/>
    <col min="8708" max="8708" width="7.140625" customWidth="1"/>
    <col min="8709" max="8710" width="12.5703125" customWidth="1"/>
    <col min="8711" max="8711" width="9.85546875" customWidth="1"/>
    <col min="8712" max="8712" width="18.140625" customWidth="1"/>
    <col min="8961" max="8961" width="10.140625" customWidth="1"/>
    <col min="8962" max="8963" width="15.28515625" customWidth="1"/>
    <col min="8964" max="8964" width="7.140625" customWidth="1"/>
    <col min="8965" max="8966" width="12.5703125" customWidth="1"/>
    <col min="8967" max="8967" width="9.85546875" customWidth="1"/>
    <col min="8968" max="8968" width="18.140625" customWidth="1"/>
    <col min="9217" max="9217" width="10.140625" customWidth="1"/>
    <col min="9218" max="9219" width="15.28515625" customWidth="1"/>
    <col min="9220" max="9220" width="7.140625" customWidth="1"/>
    <col min="9221" max="9222" width="12.5703125" customWidth="1"/>
    <col min="9223" max="9223" width="9.85546875" customWidth="1"/>
    <col min="9224" max="9224" width="18.140625" customWidth="1"/>
    <col min="9473" max="9473" width="10.140625" customWidth="1"/>
    <col min="9474" max="9475" width="15.28515625" customWidth="1"/>
    <col min="9476" max="9476" width="7.140625" customWidth="1"/>
    <col min="9477" max="9478" width="12.5703125" customWidth="1"/>
    <col min="9479" max="9479" width="9.85546875" customWidth="1"/>
    <col min="9480" max="9480" width="18.140625" customWidth="1"/>
    <col min="9729" max="9729" width="10.140625" customWidth="1"/>
    <col min="9730" max="9731" width="15.28515625" customWidth="1"/>
    <col min="9732" max="9732" width="7.140625" customWidth="1"/>
    <col min="9733" max="9734" width="12.5703125" customWidth="1"/>
    <col min="9735" max="9735" width="9.85546875" customWidth="1"/>
    <col min="9736" max="9736" width="18.140625" customWidth="1"/>
    <col min="9985" max="9985" width="10.140625" customWidth="1"/>
    <col min="9986" max="9987" width="15.28515625" customWidth="1"/>
    <col min="9988" max="9988" width="7.140625" customWidth="1"/>
    <col min="9989" max="9990" width="12.5703125" customWidth="1"/>
    <col min="9991" max="9991" width="9.85546875" customWidth="1"/>
    <col min="9992" max="9992" width="18.140625" customWidth="1"/>
    <col min="10241" max="10241" width="10.140625" customWidth="1"/>
    <col min="10242" max="10243" width="15.28515625" customWidth="1"/>
    <col min="10244" max="10244" width="7.140625" customWidth="1"/>
    <col min="10245" max="10246" width="12.5703125" customWidth="1"/>
    <col min="10247" max="10247" width="9.85546875" customWidth="1"/>
    <col min="10248" max="10248" width="18.140625" customWidth="1"/>
    <col min="10497" max="10497" width="10.140625" customWidth="1"/>
    <col min="10498" max="10499" width="15.28515625" customWidth="1"/>
    <col min="10500" max="10500" width="7.140625" customWidth="1"/>
    <col min="10501" max="10502" width="12.5703125" customWidth="1"/>
    <col min="10503" max="10503" width="9.85546875" customWidth="1"/>
    <col min="10504" max="10504" width="18.140625" customWidth="1"/>
    <col min="10753" max="10753" width="10.140625" customWidth="1"/>
    <col min="10754" max="10755" width="15.28515625" customWidth="1"/>
    <col min="10756" max="10756" width="7.140625" customWidth="1"/>
    <col min="10757" max="10758" width="12.5703125" customWidth="1"/>
    <col min="10759" max="10759" width="9.85546875" customWidth="1"/>
    <col min="10760" max="10760" width="18.140625" customWidth="1"/>
    <col min="11009" max="11009" width="10.140625" customWidth="1"/>
    <col min="11010" max="11011" width="15.28515625" customWidth="1"/>
    <col min="11012" max="11012" width="7.140625" customWidth="1"/>
    <col min="11013" max="11014" width="12.5703125" customWidth="1"/>
    <col min="11015" max="11015" width="9.85546875" customWidth="1"/>
    <col min="11016" max="11016" width="18.140625" customWidth="1"/>
    <col min="11265" max="11265" width="10.140625" customWidth="1"/>
    <col min="11266" max="11267" width="15.28515625" customWidth="1"/>
    <col min="11268" max="11268" width="7.140625" customWidth="1"/>
    <col min="11269" max="11270" width="12.5703125" customWidth="1"/>
    <col min="11271" max="11271" width="9.85546875" customWidth="1"/>
    <col min="11272" max="11272" width="18.140625" customWidth="1"/>
    <col min="11521" max="11521" width="10.140625" customWidth="1"/>
    <col min="11522" max="11523" width="15.28515625" customWidth="1"/>
    <col min="11524" max="11524" width="7.140625" customWidth="1"/>
    <col min="11525" max="11526" width="12.5703125" customWidth="1"/>
    <col min="11527" max="11527" width="9.85546875" customWidth="1"/>
    <col min="11528" max="11528" width="18.140625" customWidth="1"/>
    <col min="11777" max="11777" width="10.140625" customWidth="1"/>
    <col min="11778" max="11779" width="15.28515625" customWidth="1"/>
    <col min="11780" max="11780" width="7.140625" customWidth="1"/>
    <col min="11781" max="11782" width="12.5703125" customWidth="1"/>
    <col min="11783" max="11783" width="9.85546875" customWidth="1"/>
    <col min="11784" max="11784" width="18.140625" customWidth="1"/>
    <col min="12033" max="12033" width="10.140625" customWidth="1"/>
    <col min="12034" max="12035" width="15.28515625" customWidth="1"/>
    <col min="12036" max="12036" width="7.140625" customWidth="1"/>
    <col min="12037" max="12038" width="12.5703125" customWidth="1"/>
    <col min="12039" max="12039" width="9.85546875" customWidth="1"/>
    <col min="12040" max="12040" width="18.140625" customWidth="1"/>
    <col min="12289" max="12289" width="10.140625" customWidth="1"/>
    <col min="12290" max="12291" width="15.28515625" customWidth="1"/>
    <col min="12292" max="12292" width="7.140625" customWidth="1"/>
    <col min="12293" max="12294" width="12.5703125" customWidth="1"/>
    <col min="12295" max="12295" width="9.85546875" customWidth="1"/>
    <col min="12296" max="12296" width="18.140625" customWidth="1"/>
    <col min="12545" max="12545" width="10.140625" customWidth="1"/>
    <col min="12546" max="12547" width="15.28515625" customWidth="1"/>
    <col min="12548" max="12548" width="7.140625" customWidth="1"/>
    <col min="12549" max="12550" width="12.5703125" customWidth="1"/>
    <col min="12551" max="12551" width="9.85546875" customWidth="1"/>
    <col min="12552" max="12552" width="18.140625" customWidth="1"/>
    <col min="12801" max="12801" width="10.140625" customWidth="1"/>
    <col min="12802" max="12803" width="15.28515625" customWidth="1"/>
    <col min="12804" max="12804" width="7.140625" customWidth="1"/>
    <col min="12805" max="12806" width="12.5703125" customWidth="1"/>
    <col min="12807" max="12807" width="9.85546875" customWidth="1"/>
    <col min="12808" max="12808" width="18.140625" customWidth="1"/>
    <col min="13057" max="13057" width="10.140625" customWidth="1"/>
    <col min="13058" max="13059" width="15.28515625" customWidth="1"/>
    <col min="13060" max="13060" width="7.140625" customWidth="1"/>
    <col min="13061" max="13062" width="12.5703125" customWidth="1"/>
    <col min="13063" max="13063" width="9.85546875" customWidth="1"/>
    <col min="13064" max="13064" width="18.140625" customWidth="1"/>
    <col min="13313" max="13313" width="10.140625" customWidth="1"/>
    <col min="13314" max="13315" width="15.28515625" customWidth="1"/>
    <col min="13316" max="13316" width="7.140625" customWidth="1"/>
    <col min="13317" max="13318" width="12.5703125" customWidth="1"/>
    <col min="13319" max="13319" width="9.85546875" customWidth="1"/>
    <col min="13320" max="13320" width="18.140625" customWidth="1"/>
    <col min="13569" max="13569" width="10.140625" customWidth="1"/>
    <col min="13570" max="13571" width="15.28515625" customWidth="1"/>
    <col min="13572" max="13572" width="7.140625" customWidth="1"/>
    <col min="13573" max="13574" width="12.5703125" customWidth="1"/>
    <col min="13575" max="13575" width="9.85546875" customWidth="1"/>
    <col min="13576" max="13576" width="18.140625" customWidth="1"/>
    <col min="13825" max="13825" width="10.140625" customWidth="1"/>
    <col min="13826" max="13827" width="15.28515625" customWidth="1"/>
    <col min="13828" max="13828" width="7.140625" customWidth="1"/>
    <col min="13829" max="13830" width="12.5703125" customWidth="1"/>
    <col min="13831" max="13831" width="9.85546875" customWidth="1"/>
    <col min="13832" max="13832" width="18.140625" customWidth="1"/>
    <col min="14081" max="14081" width="10.140625" customWidth="1"/>
    <col min="14082" max="14083" width="15.28515625" customWidth="1"/>
    <col min="14084" max="14084" width="7.140625" customWidth="1"/>
    <col min="14085" max="14086" width="12.5703125" customWidth="1"/>
    <col min="14087" max="14087" width="9.85546875" customWidth="1"/>
    <col min="14088" max="14088" width="18.140625" customWidth="1"/>
    <col min="14337" max="14337" width="10.140625" customWidth="1"/>
    <col min="14338" max="14339" width="15.28515625" customWidth="1"/>
    <col min="14340" max="14340" width="7.140625" customWidth="1"/>
    <col min="14341" max="14342" width="12.5703125" customWidth="1"/>
    <col min="14343" max="14343" width="9.85546875" customWidth="1"/>
    <col min="14344" max="14344" width="18.140625" customWidth="1"/>
    <col min="14593" max="14593" width="10.140625" customWidth="1"/>
    <col min="14594" max="14595" width="15.28515625" customWidth="1"/>
    <col min="14596" max="14596" width="7.140625" customWidth="1"/>
    <col min="14597" max="14598" width="12.5703125" customWidth="1"/>
    <col min="14599" max="14599" width="9.85546875" customWidth="1"/>
    <col min="14600" max="14600" width="18.140625" customWidth="1"/>
    <col min="14849" max="14849" width="10.140625" customWidth="1"/>
    <col min="14850" max="14851" width="15.28515625" customWidth="1"/>
    <col min="14852" max="14852" width="7.140625" customWidth="1"/>
    <col min="14853" max="14854" width="12.5703125" customWidth="1"/>
    <col min="14855" max="14855" width="9.85546875" customWidth="1"/>
    <col min="14856" max="14856" width="18.140625" customWidth="1"/>
    <col min="15105" max="15105" width="10.140625" customWidth="1"/>
    <col min="15106" max="15107" width="15.28515625" customWidth="1"/>
    <col min="15108" max="15108" width="7.140625" customWidth="1"/>
    <col min="15109" max="15110" width="12.5703125" customWidth="1"/>
    <col min="15111" max="15111" width="9.85546875" customWidth="1"/>
    <col min="15112" max="15112" width="18.140625" customWidth="1"/>
    <col min="15361" max="15361" width="10.140625" customWidth="1"/>
    <col min="15362" max="15363" width="15.28515625" customWidth="1"/>
    <col min="15364" max="15364" width="7.140625" customWidth="1"/>
    <col min="15365" max="15366" width="12.5703125" customWidth="1"/>
    <col min="15367" max="15367" width="9.85546875" customWidth="1"/>
    <col min="15368" max="15368" width="18.140625" customWidth="1"/>
    <col min="15617" max="15617" width="10.140625" customWidth="1"/>
    <col min="15618" max="15619" width="15.28515625" customWidth="1"/>
    <col min="15620" max="15620" width="7.140625" customWidth="1"/>
    <col min="15621" max="15622" width="12.5703125" customWidth="1"/>
    <col min="15623" max="15623" width="9.85546875" customWidth="1"/>
    <col min="15624" max="15624" width="18.140625" customWidth="1"/>
    <col min="15873" max="15873" width="10.140625" customWidth="1"/>
    <col min="15874" max="15875" width="15.28515625" customWidth="1"/>
    <col min="15876" max="15876" width="7.140625" customWidth="1"/>
    <col min="15877" max="15878" width="12.5703125" customWidth="1"/>
    <col min="15879" max="15879" width="9.85546875" customWidth="1"/>
    <col min="15880" max="15880" width="18.140625" customWidth="1"/>
    <col min="16129" max="16129" width="10.140625" customWidth="1"/>
    <col min="16130" max="16131" width="15.28515625" customWidth="1"/>
    <col min="16132" max="16132" width="7.140625" customWidth="1"/>
    <col min="16133" max="16134" width="12.5703125" customWidth="1"/>
    <col min="16135" max="16135" width="9.85546875" customWidth="1"/>
    <col min="16136" max="16136" width="18.140625" customWidth="1"/>
  </cols>
  <sheetData>
    <row r="1" spans="1:8" ht="15.75" thickBot="1" x14ac:dyDescent="0.3">
      <c r="A1" t="s">
        <v>956</v>
      </c>
      <c r="D1" s="51" t="s">
        <v>957</v>
      </c>
      <c r="E1" s="51"/>
      <c r="F1" s="5"/>
      <c r="H1">
        <v>4</v>
      </c>
    </row>
    <row r="3" spans="1:8" x14ac:dyDescent="0.25">
      <c r="A3" s="24" t="s">
        <v>958</v>
      </c>
    </row>
    <row r="5" spans="1:8" x14ac:dyDescent="0.25">
      <c r="A5" t="s">
        <v>959</v>
      </c>
      <c r="B5" t="s">
        <v>22</v>
      </c>
      <c r="C5" t="s">
        <v>23</v>
      </c>
      <c r="D5" t="s">
        <v>24</v>
      </c>
      <c r="E5" t="s">
        <v>960</v>
      </c>
    </row>
    <row r="6" spans="1:8" x14ac:dyDescent="0.25">
      <c r="A6">
        <v>1</v>
      </c>
      <c r="B6" s="25" t="s">
        <v>329</v>
      </c>
      <c r="C6" s="25" t="s">
        <v>932</v>
      </c>
      <c r="D6" s="25" t="s">
        <v>29</v>
      </c>
      <c r="E6" s="25" t="s">
        <v>11</v>
      </c>
    </row>
    <row r="7" spans="1:8" x14ac:dyDescent="0.25">
      <c r="A7">
        <v>2</v>
      </c>
      <c r="B7" s="25" t="s">
        <v>496</v>
      </c>
      <c r="C7" s="25" t="s">
        <v>497</v>
      </c>
      <c r="D7" s="25" t="s">
        <v>2</v>
      </c>
      <c r="E7" s="25" t="s">
        <v>13</v>
      </c>
    </row>
    <row r="8" spans="1:8" x14ac:dyDescent="0.25">
      <c r="A8">
        <v>3</v>
      </c>
      <c r="B8" t="s">
        <v>70</v>
      </c>
      <c r="C8" t="s">
        <v>113</v>
      </c>
      <c r="D8" t="s">
        <v>2</v>
      </c>
      <c r="E8" t="s">
        <v>16</v>
      </c>
    </row>
    <row r="9" spans="1:8" x14ac:dyDescent="0.25">
      <c r="A9">
        <v>4</v>
      </c>
      <c r="B9" s="25" t="s">
        <v>1040</v>
      </c>
      <c r="C9" s="25" t="s">
        <v>1039</v>
      </c>
      <c r="D9" s="25" t="s">
        <v>29</v>
      </c>
      <c r="E9" s="25" t="s">
        <v>3</v>
      </c>
    </row>
    <row r="10" spans="1:8" x14ac:dyDescent="0.25">
      <c r="A10">
        <v>5</v>
      </c>
      <c r="B10" s="25" t="s">
        <v>36</v>
      </c>
      <c r="C10" s="25" t="s">
        <v>961</v>
      </c>
      <c r="D10" s="25" t="s">
        <v>2</v>
      </c>
      <c r="E10" s="25" t="s">
        <v>14</v>
      </c>
    </row>
    <row r="11" spans="1:8" x14ac:dyDescent="0.25">
      <c r="A11">
        <v>6</v>
      </c>
      <c r="B11" s="25" t="s">
        <v>36</v>
      </c>
      <c r="C11" s="25" t="s">
        <v>856</v>
      </c>
      <c r="D11" s="25" t="s">
        <v>2</v>
      </c>
      <c r="E11" s="25" t="s">
        <v>11</v>
      </c>
    </row>
    <row r="12" spans="1:8" x14ac:dyDescent="0.25">
      <c r="A12">
        <v>7</v>
      </c>
      <c r="B12" s="25" t="s">
        <v>659</v>
      </c>
      <c r="C12" s="25" t="s">
        <v>71</v>
      </c>
      <c r="D12" s="25" t="s">
        <v>29</v>
      </c>
      <c r="E12" s="25" t="s">
        <v>11</v>
      </c>
    </row>
    <row r="13" spans="1:8" x14ac:dyDescent="0.25">
      <c r="A13">
        <v>8</v>
      </c>
      <c r="B13" s="25" t="s">
        <v>52</v>
      </c>
      <c r="C13" s="25" t="s">
        <v>1041</v>
      </c>
      <c r="D13" s="25" t="s">
        <v>2</v>
      </c>
      <c r="E13" s="25" t="s">
        <v>3</v>
      </c>
    </row>
    <row r="14" spans="1:8" x14ac:dyDescent="0.25">
      <c r="A14">
        <v>9</v>
      </c>
      <c r="B14" s="25" t="s">
        <v>298</v>
      </c>
      <c r="C14" s="25" t="s">
        <v>197</v>
      </c>
      <c r="D14" s="25" t="s">
        <v>29</v>
      </c>
      <c r="E14" s="25" t="s">
        <v>3</v>
      </c>
    </row>
    <row r="15" spans="1:8" x14ac:dyDescent="0.25">
      <c r="A15">
        <v>10</v>
      </c>
      <c r="B15" s="25" t="s">
        <v>1042</v>
      </c>
      <c r="C15" s="25" t="s">
        <v>195</v>
      </c>
      <c r="D15" s="25" t="s">
        <v>29</v>
      </c>
      <c r="E15" s="25" t="s">
        <v>3</v>
      </c>
    </row>
    <row r="16" spans="1:8" x14ac:dyDescent="0.25">
      <c r="A16">
        <v>11</v>
      </c>
      <c r="B16" s="25" t="s">
        <v>1043</v>
      </c>
      <c r="C16" s="25" t="s">
        <v>414</v>
      </c>
      <c r="D16" s="25" t="s">
        <v>29</v>
      </c>
      <c r="E16" s="25" t="s">
        <v>16</v>
      </c>
    </row>
    <row r="17" spans="1:5" x14ac:dyDescent="0.25">
      <c r="A17">
        <v>12</v>
      </c>
      <c r="B17" s="25" t="s">
        <v>46</v>
      </c>
      <c r="C17" s="25" t="s">
        <v>542</v>
      </c>
      <c r="D17" s="25" t="s">
        <v>2</v>
      </c>
      <c r="E17" s="25" t="s">
        <v>12</v>
      </c>
    </row>
    <row r="18" spans="1:5" x14ac:dyDescent="0.25">
      <c r="A18">
        <v>13</v>
      </c>
      <c r="B18" s="25" t="s">
        <v>511</v>
      </c>
      <c r="C18" s="25" t="s">
        <v>240</v>
      </c>
      <c r="D18" s="25" t="s">
        <v>29</v>
      </c>
      <c r="E18" s="25" t="s">
        <v>3</v>
      </c>
    </row>
    <row r="19" spans="1:5" x14ac:dyDescent="0.25">
      <c r="A19">
        <v>14</v>
      </c>
      <c r="B19" s="25" t="s">
        <v>185</v>
      </c>
      <c r="C19" s="25" t="s">
        <v>520</v>
      </c>
      <c r="D19" s="25" t="s">
        <v>2</v>
      </c>
      <c r="E19" s="25" t="s">
        <v>13</v>
      </c>
    </row>
    <row r="20" spans="1:5" x14ac:dyDescent="0.25">
      <c r="A20">
        <v>15</v>
      </c>
      <c r="B20" s="25" t="s">
        <v>46</v>
      </c>
      <c r="C20" s="25" t="s">
        <v>1044</v>
      </c>
      <c r="D20" s="25" t="s">
        <v>2</v>
      </c>
      <c r="E20" s="25" t="s">
        <v>11</v>
      </c>
    </row>
    <row r="21" spans="1:5" x14ac:dyDescent="0.25">
      <c r="A21">
        <v>16</v>
      </c>
      <c r="B21" s="25" t="s">
        <v>232</v>
      </c>
      <c r="C21" s="25" t="s">
        <v>410</v>
      </c>
      <c r="D21" s="25" t="s">
        <v>2</v>
      </c>
      <c r="E21" s="25" t="s">
        <v>16</v>
      </c>
    </row>
    <row r="22" spans="1:5" x14ac:dyDescent="0.25">
      <c r="A22">
        <v>17</v>
      </c>
      <c r="B22" s="25" t="s">
        <v>935</v>
      </c>
      <c r="C22" s="25" t="s">
        <v>936</v>
      </c>
      <c r="D22" s="25" t="s">
        <v>29</v>
      </c>
      <c r="E22" s="25" t="s">
        <v>11</v>
      </c>
    </row>
    <row r="23" spans="1:5" x14ac:dyDescent="0.25">
      <c r="A23">
        <v>18</v>
      </c>
      <c r="B23" s="25" t="s">
        <v>34</v>
      </c>
      <c r="C23" s="25" t="s">
        <v>962</v>
      </c>
      <c r="D23" s="25" t="s">
        <v>2</v>
      </c>
      <c r="E23" s="25" t="s">
        <v>3</v>
      </c>
    </row>
    <row r="24" spans="1:5" x14ac:dyDescent="0.25">
      <c r="A24">
        <v>19</v>
      </c>
      <c r="B24" s="25" t="s">
        <v>924</v>
      </c>
      <c r="C24" s="25" t="s">
        <v>1045</v>
      </c>
      <c r="D24" s="25" t="s">
        <v>29</v>
      </c>
      <c r="E24" s="25" t="s">
        <v>17</v>
      </c>
    </row>
    <row r="25" spans="1:5" x14ac:dyDescent="0.25">
      <c r="A25">
        <v>20</v>
      </c>
      <c r="B25" s="25" t="s">
        <v>232</v>
      </c>
      <c r="C25" s="25" t="s">
        <v>54</v>
      </c>
      <c r="D25" s="25" t="s">
        <v>2</v>
      </c>
      <c r="E25" s="25" t="s">
        <v>3</v>
      </c>
    </row>
    <row r="26" spans="1:5" x14ac:dyDescent="0.25">
      <c r="A26">
        <v>21</v>
      </c>
      <c r="B26" s="25" t="s">
        <v>836</v>
      </c>
      <c r="C26" s="25" t="s">
        <v>1046</v>
      </c>
      <c r="D26" s="25" t="s">
        <v>2</v>
      </c>
      <c r="E26" s="25" t="s">
        <v>11</v>
      </c>
    </row>
    <row r="27" spans="1:5" x14ac:dyDescent="0.25">
      <c r="A27">
        <v>22</v>
      </c>
      <c r="B27" s="25" t="s">
        <v>99</v>
      </c>
      <c r="C27" s="25" t="s">
        <v>41</v>
      </c>
      <c r="D27" s="25" t="s">
        <v>29</v>
      </c>
      <c r="E27" s="25" t="s">
        <v>14</v>
      </c>
    </row>
    <row r="28" spans="1:5" x14ac:dyDescent="0.25">
      <c r="A28">
        <v>23</v>
      </c>
      <c r="B28" s="25" t="s">
        <v>173</v>
      </c>
      <c r="C28" s="25" t="s">
        <v>1047</v>
      </c>
      <c r="D28" s="25" t="s">
        <v>2</v>
      </c>
      <c r="E28" s="25" t="s">
        <v>3</v>
      </c>
    </row>
    <row r="29" spans="1:5" x14ac:dyDescent="0.25">
      <c r="A29">
        <v>24</v>
      </c>
      <c r="B29" s="25" t="s">
        <v>44</v>
      </c>
      <c r="C29" s="25" t="s">
        <v>626</v>
      </c>
      <c r="D29" s="25" t="s">
        <v>29</v>
      </c>
      <c r="E29" s="25" t="s">
        <v>3</v>
      </c>
    </row>
    <row r="30" spans="1:5" x14ac:dyDescent="0.25">
      <c r="A30">
        <v>25</v>
      </c>
      <c r="B30" s="25" t="s">
        <v>202</v>
      </c>
      <c r="C30" s="25" t="s">
        <v>1048</v>
      </c>
      <c r="D30" s="25" t="s">
        <v>2</v>
      </c>
      <c r="E30" s="25" t="s">
        <v>16</v>
      </c>
    </row>
    <row r="31" spans="1:5" x14ac:dyDescent="0.25">
      <c r="A31">
        <v>26</v>
      </c>
      <c r="B31" s="25" t="s">
        <v>1049</v>
      </c>
      <c r="C31" s="25" t="s">
        <v>1050</v>
      </c>
      <c r="D31" s="25" t="s">
        <v>2</v>
      </c>
      <c r="E31" s="25" t="s">
        <v>11</v>
      </c>
    </row>
    <row r="32" spans="1:5" x14ac:dyDescent="0.25">
      <c r="A32">
        <v>27</v>
      </c>
      <c r="B32" s="25" t="s">
        <v>323</v>
      </c>
      <c r="C32" s="25" t="s">
        <v>361</v>
      </c>
      <c r="D32" s="25" t="s">
        <v>29</v>
      </c>
      <c r="E32" s="25" t="s">
        <v>13</v>
      </c>
    </row>
    <row r="33" spans="1:5" x14ac:dyDescent="0.25">
      <c r="A33">
        <v>28</v>
      </c>
      <c r="B33" s="25" t="s">
        <v>239</v>
      </c>
      <c r="C33" s="25" t="s">
        <v>1051</v>
      </c>
      <c r="D33" s="25" t="s">
        <v>2</v>
      </c>
      <c r="E33" s="25" t="s">
        <v>12</v>
      </c>
    </row>
    <row r="34" spans="1:5" x14ac:dyDescent="0.25">
      <c r="A34">
        <v>30</v>
      </c>
      <c r="B34" s="25" t="s">
        <v>1015</v>
      </c>
      <c r="C34" s="25" t="s">
        <v>1016</v>
      </c>
      <c r="D34" s="25" t="s">
        <v>2</v>
      </c>
      <c r="E34" s="25" t="s">
        <v>19</v>
      </c>
    </row>
    <row r="35" spans="1:5" x14ac:dyDescent="0.25">
      <c r="A35">
        <v>31</v>
      </c>
      <c r="B35" s="25" t="s">
        <v>318</v>
      </c>
      <c r="C35" s="25" t="s">
        <v>1000</v>
      </c>
      <c r="D35" s="25" t="s">
        <v>29</v>
      </c>
      <c r="E35" s="25" t="s">
        <v>17</v>
      </c>
    </row>
    <row r="36" spans="1:5" x14ac:dyDescent="0.25">
      <c r="A36">
        <v>32</v>
      </c>
      <c r="B36" s="25" t="s">
        <v>490</v>
      </c>
      <c r="C36" s="25" t="s">
        <v>491</v>
      </c>
      <c r="D36" s="25" t="s">
        <v>2</v>
      </c>
      <c r="E36" s="25" t="s">
        <v>15</v>
      </c>
    </row>
    <row r="37" spans="1:5" x14ac:dyDescent="0.25">
      <c r="B37" s="25"/>
      <c r="C37" s="25"/>
      <c r="D37" s="25"/>
      <c r="E37" s="25"/>
    </row>
    <row r="38" spans="1:5" x14ac:dyDescent="0.25">
      <c r="B38" s="25"/>
      <c r="C38" s="25"/>
      <c r="D38" s="25"/>
      <c r="E38" s="25"/>
    </row>
    <row r="39" spans="1:5" x14ac:dyDescent="0.25">
      <c r="B39" s="25"/>
      <c r="C39" s="25"/>
      <c r="D39" s="25"/>
      <c r="E39" s="25"/>
    </row>
    <row r="40" spans="1:5" x14ac:dyDescent="0.25">
      <c r="B40" s="25"/>
      <c r="C40" s="25"/>
      <c r="D40" s="25"/>
      <c r="E40" s="25"/>
    </row>
    <row r="41" spans="1:5" x14ac:dyDescent="0.25">
      <c r="B41" s="25"/>
      <c r="C41" s="25"/>
      <c r="D41" s="25"/>
      <c r="E41" s="25"/>
    </row>
    <row r="42" spans="1:5" x14ac:dyDescent="0.25">
      <c r="B42" s="25"/>
      <c r="C42" s="25"/>
      <c r="D42" s="25"/>
      <c r="E42" s="25"/>
    </row>
    <row r="44" spans="1:5" x14ac:dyDescent="0.25">
      <c r="B44" s="25"/>
      <c r="C44" s="25"/>
      <c r="D44" s="25"/>
      <c r="E44" s="25"/>
    </row>
    <row r="45" spans="1:5" x14ac:dyDescent="0.25">
      <c r="B45" s="25"/>
      <c r="C45" s="25"/>
      <c r="D45" s="25"/>
      <c r="E45" s="25"/>
    </row>
    <row r="46" spans="1:5" x14ac:dyDescent="0.25">
      <c r="B46" s="25"/>
      <c r="C46" s="25"/>
      <c r="D46" s="25"/>
      <c r="E46" s="25"/>
    </row>
    <row r="47" spans="1:5" x14ac:dyDescent="0.25">
      <c r="B47" s="25"/>
      <c r="C47" s="25"/>
      <c r="D47" s="25"/>
      <c r="E47" s="25"/>
    </row>
    <row r="48" spans="1:5" x14ac:dyDescent="0.25">
      <c r="B48" s="25"/>
      <c r="C48" s="25"/>
      <c r="D48" s="25"/>
      <c r="E48" s="25"/>
    </row>
    <row r="49" spans="1:5" x14ac:dyDescent="0.25">
      <c r="B49" s="25"/>
      <c r="C49" s="25"/>
      <c r="D49" s="25"/>
      <c r="E49" s="25"/>
    </row>
    <row r="50" spans="1:5" x14ac:dyDescent="0.25">
      <c r="B50" s="25"/>
      <c r="C50" s="25"/>
      <c r="D50" s="25"/>
      <c r="E50" s="25"/>
    </row>
    <row r="51" spans="1:5" x14ac:dyDescent="0.25">
      <c r="B51" s="25"/>
      <c r="C51" s="25"/>
      <c r="D51" s="25"/>
      <c r="E51" s="25"/>
    </row>
    <row r="52" spans="1:5" x14ac:dyDescent="0.25">
      <c r="B52" s="25"/>
      <c r="C52" s="25"/>
      <c r="D52" s="25"/>
      <c r="E52" s="25"/>
    </row>
    <row r="53" spans="1:5" x14ac:dyDescent="0.25">
      <c r="B53" s="25"/>
      <c r="C53" s="25"/>
      <c r="D53" s="25"/>
      <c r="E53" s="25"/>
    </row>
    <row r="54" spans="1:5" x14ac:dyDescent="0.25">
      <c r="B54" s="25"/>
      <c r="C54" s="25"/>
      <c r="D54" s="25"/>
      <c r="E54" s="25"/>
    </row>
    <row r="55" spans="1:5" x14ac:dyDescent="0.25">
      <c r="B55" s="25"/>
      <c r="C55" s="25"/>
      <c r="D55" s="25"/>
      <c r="E55" s="25"/>
    </row>
    <row r="56" spans="1:5" x14ac:dyDescent="0.25">
      <c r="B56" s="25"/>
      <c r="C56" s="25"/>
      <c r="D56" s="25"/>
      <c r="E56" s="25"/>
    </row>
    <row r="57" spans="1:5" x14ac:dyDescent="0.25">
      <c r="B57" s="25"/>
      <c r="C57" s="25"/>
      <c r="D57" s="25"/>
      <c r="E57" s="25"/>
    </row>
    <row r="58" spans="1:5" x14ac:dyDescent="0.25">
      <c r="B58" s="25"/>
      <c r="C58" s="25"/>
      <c r="D58" s="25"/>
      <c r="E58" s="25"/>
    </row>
    <row r="59" spans="1:5" x14ac:dyDescent="0.25">
      <c r="B59" s="25"/>
      <c r="C59" s="25"/>
      <c r="D59" s="25"/>
      <c r="E59" s="25"/>
    </row>
    <row r="60" spans="1:5" x14ac:dyDescent="0.25">
      <c r="B60" s="25"/>
      <c r="C60" s="25"/>
      <c r="D60" s="25"/>
      <c r="E60" s="25"/>
    </row>
    <row r="61" spans="1:5" x14ac:dyDescent="0.25">
      <c r="B61" s="25"/>
      <c r="C61" s="25"/>
      <c r="D61" s="25"/>
      <c r="E61" s="25"/>
    </row>
    <row r="62" spans="1:5" x14ac:dyDescent="0.25">
      <c r="B62" s="25"/>
      <c r="C62" s="25"/>
      <c r="D62" s="25"/>
      <c r="E62" s="25"/>
    </row>
    <row r="63" spans="1:5" x14ac:dyDescent="0.25">
      <c r="B63" s="25"/>
      <c r="C63" s="25"/>
      <c r="D63" s="25"/>
      <c r="E63" s="25"/>
    </row>
    <row r="64" spans="1:5" x14ac:dyDescent="0.25">
      <c r="A64" s="25"/>
      <c r="B64" s="25"/>
      <c r="C64" s="25"/>
      <c r="D64" s="25"/>
      <c r="E64" s="25"/>
    </row>
    <row r="65" spans="1:5" x14ac:dyDescent="0.25">
      <c r="B65" s="25"/>
      <c r="C65" s="25"/>
      <c r="D65" s="25"/>
      <c r="E65" s="25"/>
    </row>
    <row r="66" spans="1:5" x14ac:dyDescent="0.25">
      <c r="A66" s="25"/>
      <c r="B66" s="25"/>
      <c r="C66" s="25"/>
      <c r="D66" s="25"/>
      <c r="E66" s="25"/>
    </row>
    <row r="67" spans="1:5" x14ac:dyDescent="0.25">
      <c r="B67" s="25"/>
      <c r="C67" s="25"/>
      <c r="D67" s="25"/>
      <c r="E67" s="25"/>
    </row>
    <row r="68" spans="1:5" x14ac:dyDescent="0.25">
      <c r="A68" s="25"/>
      <c r="B68" s="25"/>
      <c r="C68" s="25"/>
      <c r="D68" s="25"/>
      <c r="E68" s="25"/>
    </row>
    <row r="69" spans="1:5" x14ac:dyDescent="0.25">
      <c r="B69" s="25"/>
      <c r="C69" s="25"/>
      <c r="D69" s="25"/>
      <c r="E69" s="25"/>
    </row>
    <row r="70" spans="1:5" x14ac:dyDescent="0.25">
      <c r="A70" s="25"/>
      <c r="B70" s="25"/>
      <c r="C70" s="25"/>
      <c r="D70" s="25"/>
      <c r="E70" s="25"/>
    </row>
    <row r="71" spans="1:5" x14ac:dyDescent="0.25">
      <c r="B71" s="25"/>
      <c r="C71" s="25"/>
      <c r="D71" s="25"/>
      <c r="E71" s="25"/>
    </row>
    <row r="72" spans="1:5" x14ac:dyDescent="0.25">
      <c r="B72" s="25"/>
      <c r="C72" s="25"/>
      <c r="D72" s="25"/>
      <c r="E72" s="25"/>
    </row>
    <row r="73" spans="1:5" x14ac:dyDescent="0.25">
      <c r="B73" s="25"/>
      <c r="C73" s="25"/>
      <c r="D73" s="25"/>
      <c r="E73" s="25"/>
    </row>
    <row r="74" spans="1:5" x14ac:dyDescent="0.25">
      <c r="B74" s="25"/>
      <c r="C74" s="25"/>
      <c r="D74" s="25"/>
      <c r="E74" s="25"/>
    </row>
    <row r="75" spans="1:5" x14ac:dyDescent="0.25">
      <c r="B75" s="25"/>
      <c r="C75" s="25"/>
      <c r="D75" s="25"/>
      <c r="E75" s="25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workbookViewId="0">
      <selection activeCell="D20" sqref="D20"/>
    </sheetView>
  </sheetViews>
  <sheetFormatPr defaultColWidth="11.5703125" defaultRowHeight="15" x14ac:dyDescent="0.25"/>
  <cols>
    <col min="1" max="1" width="10.140625" customWidth="1"/>
    <col min="2" max="3" width="15.28515625" customWidth="1"/>
    <col min="4" max="4" width="7.140625" customWidth="1"/>
    <col min="5" max="5" width="12.5703125" customWidth="1"/>
    <col min="6" max="6" width="9.28515625" customWidth="1"/>
    <col min="7" max="7" width="12.5703125" customWidth="1"/>
    <col min="8" max="8" width="12.5703125" style="3" customWidth="1"/>
    <col min="9" max="9" width="13.85546875" customWidth="1"/>
    <col min="10" max="10" width="7.7109375" customWidth="1"/>
    <col min="257" max="257" width="10.140625" customWidth="1"/>
    <col min="258" max="259" width="15.28515625" customWidth="1"/>
    <col min="260" max="260" width="7.140625" customWidth="1"/>
    <col min="261" max="261" width="12.5703125" customWidth="1"/>
    <col min="262" max="262" width="9.28515625" customWidth="1"/>
    <col min="263" max="264" width="12.5703125" customWidth="1"/>
    <col min="265" max="265" width="13.85546875" customWidth="1"/>
    <col min="266" max="266" width="7.7109375" customWidth="1"/>
    <col min="513" max="513" width="10.140625" customWidth="1"/>
    <col min="514" max="515" width="15.28515625" customWidth="1"/>
    <col min="516" max="516" width="7.140625" customWidth="1"/>
    <col min="517" max="517" width="12.5703125" customWidth="1"/>
    <col min="518" max="518" width="9.28515625" customWidth="1"/>
    <col min="519" max="520" width="12.5703125" customWidth="1"/>
    <col min="521" max="521" width="13.85546875" customWidth="1"/>
    <col min="522" max="522" width="7.7109375" customWidth="1"/>
    <col min="769" max="769" width="10.140625" customWidth="1"/>
    <col min="770" max="771" width="15.28515625" customWidth="1"/>
    <col min="772" max="772" width="7.140625" customWidth="1"/>
    <col min="773" max="773" width="12.5703125" customWidth="1"/>
    <col min="774" max="774" width="9.28515625" customWidth="1"/>
    <col min="775" max="776" width="12.5703125" customWidth="1"/>
    <col min="777" max="777" width="13.85546875" customWidth="1"/>
    <col min="778" max="778" width="7.7109375" customWidth="1"/>
    <col min="1025" max="1025" width="10.140625" customWidth="1"/>
    <col min="1026" max="1027" width="15.28515625" customWidth="1"/>
    <col min="1028" max="1028" width="7.140625" customWidth="1"/>
    <col min="1029" max="1029" width="12.5703125" customWidth="1"/>
    <col min="1030" max="1030" width="9.28515625" customWidth="1"/>
    <col min="1031" max="1032" width="12.5703125" customWidth="1"/>
    <col min="1033" max="1033" width="13.85546875" customWidth="1"/>
    <col min="1034" max="1034" width="7.7109375" customWidth="1"/>
    <col min="1281" max="1281" width="10.140625" customWidth="1"/>
    <col min="1282" max="1283" width="15.28515625" customWidth="1"/>
    <col min="1284" max="1284" width="7.140625" customWidth="1"/>
    <col min="1285" max="1285" width="12.5703125" customWidth="1"/>
    <col min="1286" max="1286" width="9.28515625" customWidth="1"/>
    <col min="1287" max="1288" width="12.5703125" customWidth="1"/>
    <col min="1289" max="1289" width="13.85546875" customWidth="1"/>
    <col min="1290" max="1290" width="7.7109375" customWidth="1"/>
    <col min="1537" max="1537" width="10.140625" customWidth="1"/>
    <col min="1538" max="1539" width="15.28515625" customWidth="1"/>
    <col min="1540" max="1540" width="7.140625" customWidth="1"/>
    <col min="1541" max="1541" width="12.5703125" customWidth="1"/>
    <col min="1542" max="1542" width="9.28515625" customWidth="1"/>
    <col min="1543" max="1544" width="12.5703125" customWidth="1"/>
    <col min="1545" max="1545" width="13.85546875" customWidth="1"/>
    <col min="1546" max="1546" width="7.7109375" customWidth="1"/>
    <col min="1793" max="1793" width="10.140625" customWidth="1"/>
    <col min="1794" max="1795" width="15.28515625" customWidth="1"/>
    <col min="1796" max="1796" width="7.140625" customWidth="1"/>
    <col min="1797" max="1797" width="12.5703125" customWidth="1"/>
    <col min="1798" max="1798" width="9.28515625" customWidth="1"/>
    <col min="1799" max="1800" width="12.5703125" customWidth="1"/>
    <col min="1801" max="1801" width="13.85546875" customWidth="1"/>
    <col min="1802" max="1802" width="7.7109375" customWidth="1"/>
    <col min="2049" max="2049" width="10.140625" customWidth="1"/>
    <col min="2050" max="2051" width="15.28515625" customWidth="1"/>
    <col min="2052" max="2052" width="7.140625" customWidth="1"/>
    <col min="2053" max="2053" width="12.5703125" customWidth="1"/>
    <col min="2054" max="2054" width="9.28515625" customWidth="1"/>
    <col min="2055" max="2056" width="12.5703125" customWidth="1"/>
    <col min="2057" max="2057" width="13.85546875" customWidth="1"/>
    <col min="2058" max="2058" width="7.7109375" customWidth="1"/>
    <col min="2305" max="2305" width="10.140625" customWidth="1"/>
    <col min="2306" max="2307" width="15.28515625" customWidth="1"/>
    <col min="2308" max="2308" width="7.140625" customWidth="1"/>
    <col min="2309" max="2309" width="12.5703125" customWidth="1"/>
    <col min="2310" max="2310" width="9.28515625" customWidth="1"/>
    <col min="2311" max="2312" width="12.5703125" customWidth="1"/>
    <col min="2313" max="2313" width="13.85546875" customWidth="1"/>
    <col min="2314" max="2314" width="7.7109375" customWidth="1"/>
    <col min="2561" max="2561" width="10.140625" customWidth="1"/>
    <col min="2562" max="2563" width="15.28515625" customWidth="1"/>
    <col min="2564" max="2564" width="7.140625" customWidth="1"/>
    <col min="2565" max="2565" width="12.5703125" customWidth="1"/>
    <col min="2566" max="2566" width="9.28515625" customWidth="1"/>
    <col min="2567" max="2568" width="12.5703125" customWidth="1"/>
    <col min="2569" max="2569" width="13.85546875" customWidth="1"/>
    <col min="2570" max="2570" width="7.7109375" customWidth="1"/>
    <col min="2817" max="2817" width="10.140625" customWidth="1"/>
    <col min="2818" max="2819" width="15.28515625" customWidth="1"/>
    <col min="2820" max="2820" width="7.140625" customWidth="1"/>
    <col min="2821" max="2821" width="12.5703125" customWidth="1"/>
    <col min="2822" max="2822" width="9.28515625" customWidth="1"/>
    <col min="2823" max="2824" width="12.5703125" customWidth="1"/>
    <col min="2825" max="2825" width="13.85546875" customWidth="1"/>
    <col min="2826" max="2826" width="7.7109375" customWidth="1"/>
    <col min="3073" max="3073" width="10.140625" customWidth="1"/>
    <col min="3074" max="3075" width="15.28515625" customWidth="1"/>
    <col min="3076" max="3076" width="7.140625" customWidth="1"/>
    <col min="3077" max="3077" width="12.5703125" customWidth="1"/>
    <col min="3078" max="3078" width="9.28515625" customWidth="1"/>
    <col min="3079" max="3080" width="12.5703125" customWidth="1"/>
    <col min="3081" max="3081" width="13.85546875" customWidth="1"/>
    <col min="3082" max="3082" width="7.7109375" customWidth="1"/>
    <col min="3329" max="3329" width="10.140625" customWidth="1"/>
    <col min="3330" max="3331" width="15.28515625" customWidth="1"/>
    <col min="3332" max="3332" width="7.140625" customWidth="1"/>
    <col min="3333" max="3333" width="12.5703125" customWidth="1"/>
    <col min="3334" max="3334" width="9.28515625" customWidth="1"/>
    <col min="3335" max="3336" width="12.5703125" customWidth="1"/>
    <col min="3337" max="3337" width="13.85546875" customWidth="1"/>
    <col min="3338" max="3338" width="7.7109375" customWidth="1"/>
    <col min="3585" max="3585" width="10.140625" customWidth="1"/>
    <col min="3586" max="3587" width="15.28515625" customWidth="1"/>
    <col min="3588" max="3588" width="7.140625" customWidth="1"/>
    <col min="3589" max="3589" width="12.5703125" customWidth="1"/>
    <col min="3590" max="3590" width="9.28515625" customWidth="1"/>
    <col min="3591" max="3592" width="12.5703125" customWidth="1"/>
    <col min="3593" max="3593" width="13.85546875" customWidth="1"/>
    <col min="3594" max="3594" width="7.7109375" customWidth="1"/>
    <col min="3841" max="3841" width="10.140625" customWidth="1"/>
    <col min="3842" max="3843" width="15.28515625" customWidth="1"/>
    <col min="3844" max="3844" width="7.140625" customWidth="1"/>
    <col min="3845" max="3845" width="12.5703125" customWidth="1"/>
    <col min="3846" max="3846" width="9.28515625" customWidth="1"/>
    <col min="3847" max="3848" width="12.5703125" customWidth="1"/>
    <col min="3849" max="3849" width="13.85546875" customWidth="1"/>
    <col min="3850" max="3850" width="7.7109375" customWidth="1"/>
    <col min="4097" max="4097" width="10.140625" customWidth="1"/>
    <col min="4098" max="4099" width="15.28515625" customWidth="1"/>
    <col min="4100" max="4100" width="7.140625" customWidth="1"/>
    <col min="4101" max="4101" width="12.5703125" customWidth="1"/>
    <col min="4102" max="4102" width="9.28515625" customWidth="1"/>
    <col min="4103" max="4104" width="12.5703125" customWidth="1"/>
    <col min="4105" max="4105" width="13.85546875" customWidth="1"/>
    <col min="4106" max="4106" width="7.7109375" customWidth="1"/>
    <col min="4353" max="4353" width="10.140625" customWidth="1"/>
    <col min="4354" max="4355" width="15.28515625" customWidth="1"/>
    <col min="4356" max="4356" width="7.140625" customWidth="1"/>
    <col min="4357" max="4357" width="12.5703125" customWidth="1"/>
    <col min="4358" max="4358" width="9.28515625" customWidth="1"/>
    <col min="4359" max="4360" width="12.5703125" customWidth="1"/>
    <col min="4361" max="4361" width="13.85546875" customWidth="1"/>
    <col min="4362" max="4362" width="7.7109375" customWidth="1"/>
    <col min="4609" max="4609" width="10.140625" customWidth="1"/>
    <col min="4610" max="4611" width="15.28515625" customWidth="1"/>
    <col min="4612" max="4612" width="7.140625" customWidth="1"/>
    <col min="4613" max="4613" width="12.5703125" customWidth="1"/>
    <col min="4614" max="4614" width="9.28515625" customWidth="1"/>
    <col min="4615" max="4616" width="12.5703125" customWidth="1"/>
    <col min="4617" max="4617" width="13.85546875" customWidth="1"/>
    <col min="4618" max="4618" width="7.7109375" customWidth="1"/>
    <col min="4865" max="4865" width="10.140625" customWidth="1"/>
    <col min="4866" max="4867" width="15.28515625" customWidth="1"/>
    <col min="4868" max="4868" width="7.140625" customWidth="1"/>
    <col min="4869" max="4869" width="12.5703125" customWidth="1"/>
    <col min="4870" max="4870" width="9.28515625" customWidth="1"/>
    <col min="4871" max="4872" width="12.5703125" customWidth="1"/>
    <col min="4873" max="4873" width="13.85546875" customWidth="1"/>
    <col min="4874" max="4874" width="7.7109375" customWidth="1"/>
    <col min="5121" max="5121" width="10.140625" customWidth="1"/>
    <col min="5122" max="5123" width="15.28515625" customWidth="1"/>
    <col min="5124" max="5124" width="7.140625" customWidth="1"/>
    <col min="5125" max="5125" width="12.5703125" customWidth="1"/>
    <col min="5126" max="5126" width="9.28515625" customWidth="1"/>
    <col min="5127" max="5128" width="12.5703125" customWidth="1"/>
    <col min="5129" max="5129" width="13.85546875" customWidth="1"/>
    <col min="5130" max="5130" width="7.7109375" customWidth="1"/>
    <col min="5377" max="5377" width="10.140625" customWidth="1"/>
    <col min="5378" max="5379" width="15.28515625" customWidth="1"/>
    <col min="5380" max="5380" width="7.140625" customWidth="1"/>
    <col min="5381" max="5381" width="12.5703125" customWidth="1"/>
    <col min="5382" max="5382" width="9.28515625" customWidth="1"/>
    <col min="5383" max="5384" width="12.5703125" customWidth="1"/>
    <col min="5385" max="5385" width="13.85546875" customWidth="1"/>
    <col min="5386" max="5386" width="7.7109375" customWidth="1"/>
    <col min="5633" max="5633" width="10.140625" customWidth="1"/>
    <col min="5634" max="5635" width="15.28515625" customWidth="1"/>
    <col min="5636" max="5636" width="7.140625" customWidth="1"/>
    <col min="5637" max="5637" width="12.5703125" customWidth="1"/>
    <col min="5638" max="5638" width="9.28515625" customWidth="1"/>
    <col min="5639" max="5640" width="12.5703125" customWidth="1"/>
    <col min="5641" max="5641" width="13.85546875" customWidth="1"/>
    <col min="5642" max="5642" width="7.7109375" customWidth="1"/>
    <col min="5889" max="5889" width="10.140625" customWidth="1"/>
    <col min="5890" max="5891" width="15.28515625" customWidth="1"/>
    <col min="5892" max="5892" width="7.140625" customWidth="1"/>
    <col min="5893" max="5893" width="12.5703125" customWidth="1"/>
    <col min="5894" max="5894" width="9.28515625" customWidth="1"/>
    <col min="5895" max="5896" width="12.5703125" customWidth="1"/>
    <col min="5897" max="5897" width="13.85546875" customWidth="1"/>
    <col min="5898" max="5898" width="7.7109375" customWidth="1"/>
    <col min="6145" max="6145" width="10.140625" customWidth="1"/>
    <col min="6146" max="6147" width="15.28515625" customWidth="1"/>
    <col min="6148" max="6148" width="7.140625" customWidth="1"/>
    <col min="6149" max="6149" width="12.5703125" customWidth="1"/>
    <col min="6150" max="6150" width="9.28515625" customWidth="1"/>
    <col min="6151" max="6152" width="12.5703125" customWidth="1"/>
    <col min="6153" max="6153" width="13.85546875" customWidth="1"/>
    <col min="6154" max="6154" width="7.7109375" customWidth="1"/>
    <col min="6401" max="6401" width="10.140625" customWidth="1"/>
    <col min="6402" max="6403" width="15.28515625" customWidth="1"/>
    <col min="6404" max="6404" width="7.140625" customWidth="1"/>
    <col min="6405" max="6405" width="12.5703125" customWidth="1"/>
    <col min="6406" max="6406" width="9.28515625" customWidth="1"/>
    <col min="6407" max="6408" width="12.5703125" customWidth="1"/>
    <col min="6409" max="6409" width="13.85546875" customWidth="1"/>
    <col min="6410" max="6410" width="7.7109375" customWidth="1"/>
    <col min="6657" max="6657" width="10.140625" customWidth="1"/>
    <col min="6658" max="6659" width="15.28515625" customWidth="1"/>
    <col min="6660" max="6660" width="7.140625" customWidth="1"/>
    <col min="6661" max="6661" width="12.5703125" customWidth="1"/>
    <col min="6662" max="6662" width="9.28515625" customWidth="1"/>
    <col min="6663" max="6664" width="12.5703125" customWidth="1"/>
    <col min="6665" max="6665" width="13.85546875" customWidth="1"/>
    <col min="6666" max="6666" width="7.7109375" customWidth="1"/>
    <col min="6913" max="6913" width="10.140625" customWidth="1"/>
    <col min="6914" max="6915" width="15.28515625" customWidth="1"/>
    <col min="6916" max="6916" width="7.140625" customWidth="1"/>
    <col min="6917" max="6917" width="12.5703125" customWidth="1"/>
    <col min="6918" max="6918" width="9.28515625" customWidth="1"/>
    <col min="6919" max="6920" width="12.5703125" customWidth="1"/>
    <col min="6921" max="6921" width="13.85546875" customWidth="1"/>
    <col min="6922" max="6922" width="7.7109375" customWidth="1"/>
    <col min="7169" max="7169" width="10.140625" customWidth="1"/>
    <col min="7170" max="7171" width="15.28515625" customWidth="1"/>
    <col min="7172" max="7172" width="7.140625" customWidth="1"/>
    <col min="7173" max="7173" width="12.5703125" customWidth="1"/>
    <col min="7174" max="7174" width="9.28515625" customWidth="1"/>
    <col min="7175" max="7176" width="12.5703125" customWidth="1"/>
    <col min="7177" max="7177" width="13.85546875" customWidth="1"/>
    <col min="7178" max="7178" width="7.7109375" customWidth="1"/>
    <col min="7425" max="7425" width="10.140625" customWidth="1"/>
    <col min="7426" max="7427" width="15.28515625" customWidth="1"/>
    <col min="7428" max="7428" width="7.140625" customWidth="1"/>
    <col min="7429" max="7429" width="12.5703125" customWidth="1"/>
    <col min="7430" max="7430" width="9.28515625" customWidth="1"/>
    <col min="7431" max="7432" width="12.5703125" customWidth="1"/>
    <col min="7433" max="7433" width="13.85546875" customWidth="1"/>
    <col min="7434" max="7434" width="7.7109375" customWidth="1"/>
    <col min="7681" max="7681" width="10.140625" customWidth="1"/>
    <col min="7682" max="7683" width="15.28515625" customWidth="1"/>
    <col min="7684" max="7684" width="7.140625" customWidth="1"/>
    <col min="7685" max="7685" width="12.5703125" customWidth="1"/>
    <col min="7686" max="7686" width="9.28515625" customWidth="1"/>
    <col min="7687" max="7688" width="12.5703125" customWidth="1"/>
    <col min="7689" max="7689" width="13.85546875" customWidth="1"/>
    <col min="7690" max="7690" width="7.7109375" customWidth="1"/>
    <col min="7937" max="7937" width="10.140625" customWidth="1"/>
    <col min="7938" max="7939" width="15.28515625" customWidth="1"/>
    <col min="7940" max="7940" width="7.140625" customWidth="1"/>
    <col min="7941" max="7941" width="12.5703125" customWidth="1"/>
    <col min="7942" max="7942" width="9.28515625" customWidth="1"/>
    <col min="7943" max="7944" width="12.5703125" customWidth="1"/>
    <col min="7945" max="7945" width="13.85546875" customWidth="1"/>
    <col min="7946" max="7946" width="7.7109375" customWidth="1"/>
    <col min="8193" max="8193" width="10.140625" customWidth="1"/>
    <col min="8194" max="8195" width="15.28515625" customWidth="1"/>
    <col min="8196" max="8196" width="7.140625" customWidth="1"/>
    <col min="8197" max="8197" width="12.5703125" customWidth="1"/>
    <col min="8198" max="8198" width="9.28515625" customWidth="1"/>
    <col min="8199" max="8200" width="12.5703125" customWidth="1"/>
    <col min="8201" max="8201" width="13.85546875" customWidth="1"/>
    <col min="8202" max="8202" width="7.7109375" customWidth="1"/>
    <col min="8449" max="8449" width="10.140625" customWidth="1"/>
    <col min="8450" max="8451" width="15.28515625" customWidth="1"/>
    <col min="8452" max="8452" width="7.140625" customWidth="1"/>
    <col min="8453" max="8453" width="12.5703125" customWidth="1"/>
    <col min="8454" max="8454" width="9.28515625" customWidth="1"/>
    <col min="8455" max="8456" width="12.5703125" customWidth="1"/>
    <col min="8457" max="8457" width="13.85546875" customWidth="1"/>
    <col min="8458" max="8458" width="7.7109375" customWidth="1"/>
    <col min="8705" max="8705" width="10.140625" customWidth="1"/>
    <col min="8706" max="8707" width="15.28515625" customWidth="1"/>
    <col min="8708" max="8708" width="7.140625" customWidth="1"/>
    <col min="8709" max="8709" width="12.5703125" customWidth="1"/>
    <col min="8710" max="8710" width="9.28515625" customWidth="1"/>
    <col min="8711" max="8712" width="12.5703125" customWidth="1"/>
    <col min="8713" max="8713" width="13.85546875" customWidth="1"/>
    <col min="8714" max="8714" width="7.7109375" customWidth="1"/>
    <col min="8961" max="8961" width="10.140625" customWidth="1"/>
    <col min="8962" max="8963" width="15.28515625" customWidth="1"/>
    <col min="8964" max="8964" width="7.140625" customWidth="1"/>
    <col min="8965" max="8965" width="12.5703125" customWidth="1"/>
    <col min="8966" max="8966" width="9.28515625" customWidth="1"/>
    <col min="8967" max="8968" width="12.5703125" customWidth="1"/>
    <col min="8969" max="8969" width="13.85546875" customWidth="1"/>
    <col min="8970" max="8970" width="7.7109375" customWidth="1"/>
    <col min="9217" max="9217" width="10.140625" customWidth="1"/>
    <col min="9218" max="9219" width="15.28515625" customWidth="1"/>
    <col min="9220" max="9220" width="7.140625" customWidth="1"/>
    <col min="9221" max="9221" width="12.5703125" customWidth="1"/>
    <col min="9222" max="9222" width="9.28515625" customWidth="1"/>
    <col min="9223" max="9224" width="12.5703125" customWidth="1"/>
    <col min="9225" max="9225" width="13.85546875" customWidth="1"/>
    <col min="9226" max="9226" width="7.7109375" customWidth="1"/>
    <col min="9473" max="9473" width="10.140625" customWidth="1"/>
    <col min="9474" max="9475" width="15.28515625" customWidth="1"/>
    <col min="9476" max="9476" width="7.140625" customWidth="1"/>
    <col min="9477" max="9477" width="12.5703125" customWidth="1"/>
    <col min="9478" max="9478" width="9.28515625" customWidth="1"/>
    <col min="9479" max="9480" width="12.5703125" customWidth="1"/>
    <col min="9481" max="9481" width="13.85546875" customWidth="1"/>
    <col min="9482" max="9482" width="7.7109375" customWidth="1"/>
    <col min="9729" max="9729" width="10.140625" customWidth="1"/>
    <col min="9730" max="9731" width="15.28515625" customWidth="1"/>
    <col min="9732" max="9732" width="7.140625" customWidth="1"/>
    <col min="9733" max="9733" width="12.5703125" customWidth="1"/>
    <col min="9734" max="9734" width="9.28515625" customWidth="1"/>
    <col min="9735" max="9736" width="12.5703125" customWidth="1"/>
    <col min="9737" max="9737" width="13.85546875" customWidth="1"/>
    <col min="9738" max="9738" width="7.7109375" customWidth="1"/>
    <col min="9985" max="9985" width="10.140625" customWidth="1"/>
    <col min="9986" max="9987" width="15.28515625" customWidth="1"/>
    <col min="9988" max="9988" width="7.140625" customWidth="1"/>
    <col min="9989" max="9989" width="12.5703125" customWidth="1"/>
    <col min="9990" max="9990" width="9.28515625" customWidth="1"/>
    <col min="9991" max="9992" width="12.5703125" customWidth="1"/>
    <col min="9993" max="9993" width="13.85546875" customWidth="1"/>
    <col min="9994" max="9994" width="7.7109375" customWidth="1"/>
    <col min="10241" max="10241" width="10.140625" customWidth="1"/>
    <col min="10242" max="10243" width="15.28515625" customWidth="1"/>
    <col min="10244" max="10244" width="7.140625" customWidth="1"/>
    <col min="10245" max="10245" width="12.5703125" customWidth="1"/>
    <col min="10246" max="10246" width="9.28515625" customWidth="1"/>
    <col min="10247" max="10248" width="12.5703125" customWidth="1"/>
    <col min="10249" max="10249" width="13.85546875" customWidth="1"/>
    <col min="10250" max="10250" width="7.7109375" customWidth="1"/>
    <col min="10497" max="10497" width="10.140625" customWidth="1"/>
    <col min="10498" max="10499" width="15.28515625" customWidth="1"/>
    <col min="10500" max="10500" width="7.140625" customWidth="1"/>
    <col min="10501" max="10501" width="12.5703125" customWidth="1"/>
    <col min="10502" max="10502" width="9.28515625" customWidth="1"/>
    <col min="10503" max="10504" width="12.5703125" customWidth="1"/>
    <col min="10505" max="10505" width="13.85546875" customWidth="1"/>
    <col min="10506" max="10506" width="7.7109375" customWidth="1"/>
    <col min="10753" max="10753" width="10.140625" customWidth="1"/>
    <col min="10754" max="10755" width="15.28515625" customWidth="1"/>
    <col min="10756" max="10756" width="7.140625" customWidth="1"/>
    <col min="10757" max="10757" width="12.5703125" customWidth="1"/>
    <col min="10758" max="10758" width="9.28515625" customWidth="1"/>
    <col min="10759" max="10760" width="12.5703125" customWidth="1"/>
    <col min="10761" max="10761" width="13.85546875" customWidth="1"/>
    <col min="10762" max="10762" width="7.7109375" customWidth="1"/>
    <col min="11009" max="11009" width="10.140625" customWidth="1"/>
    <col min="11010" max="11011" width="15.28515625" customWidth="1"/>
    <col min="11012" max="11012" width="7.140625" customWidth="1"/>
    <col min="11013" max="11013" width="12.5703125" customWidth="1"/>
    <col min="11014" max="11014" width="9.28515625" customWidth="1"/>
    <col min="11015" max="11016" width="12.5703125" customWidth="1"/>
    <col min="11017" max="11017" width="13.85546875" customWidth="1"/>
    <col min="11018" max="11018" width="7.7109375" customWidth="1"/>
    <col min="11265" max="11265" width="10.140625" customWidth="1"/>
    <col min="11266" max="11267" width="15.28515625" customWidth="1"/>
    <col min="11268" max="11268" width="7.140625" customWidth="1"/>
    <col min="11269" max="11269" width="12.5703125" customWidth="1"/>
    <col min="11270" max="11270" width="9.28515625" customWidth="1"/>
    <col min="11271" max="11272" width="12.5703125" customWidth="1"/>
    <col min="11273" max="11273" width="13.85546875" customWidth="1"/>
    <col min="11274" max="11274" width="7.7109375" customWidth="1"/>
    <col min="11521" max="11521" width="10.140625" customWidth="1"/>
    <col min="11522" max="11523" width="15.28515625" customWidth="1"/>
    <col min="11524" max="11524" width="7.140625" customWidth="1"/>
    <col min="11525" max="11525" width="12.5703125" customWidth="1"/>
    <col min="11526" max="11526" width="9.28515625" customWidth="1"/>
    <col min="11527" max="11528" width="12.5703125" customWidth="1"/>
    <col min="11529" max="11529" width="13.85546875" customWidth="1"/>
    <col min="11530" max="11530" width="7.7109375" customWidth="1"/>
    <col min="11777" max="11777" width="10.140625" customWidth="1"/>
    <col min="11778" max="11779" width="15.28515625" customWidth="1"/>
    <col min="11780" max="11780" width="7.140625" customWidth="1"/>
    <col min="11781" max="11781" width="12.5703125" customWidth="1"/>
    <col min="11782" max="11782" width="9.28515625" customWidth="1"/>
    <col min="11783" max="11784" width="12.5703125" customWidth="1"/>
    <col min="11785" max="11785" width="13.85546875" customWidth="1"/>
    <col min="11786" max="11786" width="7.7109375" customWidth="1"/>
    <col min="12033" max="12033" width="10.140625" customWidth="1"/>
    <col min="12034" max="12035" width="15.28515625" customWidth="1"/>
    <col min="12036" max="12036" width="7.140625" customWidth="1"/>
    <col min="12037" max="12037" width="12.5703125" customWidth="1"/>
    <col min="12038" max="12038" width="9.28515625" customWidth="1"/>
    <col min="12039" max="12040" width="12.5703125" customWidth="1"/>
    <col min="12041" max="12041" width="13.85546875" customWidth="1"/>
    <col min="12042" max="12042" width="7.7109375" customWidth="1"/>
    <col min="12289" max="12289" width="10.140625" customWidth="1"/>
    <col min="12290" max="12291" width="15.28515625" customWidth="1"/>
    <col min="12292" max="12292" width="7.140625" customWidth="1"/>
    <col min="12293" max="12293" width="12.5703125" customWidth="1"/>
    <col min="12294" max="12294" width="9.28515625" customWidth="1"/>
    <col min="12295" max="12296" width="12.5703125" customWidth="1"/>
    <col min="12297" max="12297" width="13.85546875" customWidth="1"/>
    <col min="12298" max="12298" width="7.7109375" customWidth="1"/>
    <col min="12545" max="12545" width="10.140625" customWidth="1"/>
    <col min="12546" max="12547" width="15.28515625" customWidth="1"/>
    <col min="12548" max="12548" width="7.140625" customWidth="1"/>
    <col min="12549" max="12549" width="12.5703125" customWidth="1"/>
    <col min="12550" max="12550" width="9.28515625" customWidth="1"/>
    <col min="12551" max="12552" width="12.5703125" customWidth="1"/>
    <col min="12553" max="12553" width="13.85546875" customWidth="1"/>
    <col min="12554" max="12554" width="7.7109375" customWidth="1"/>
    <col min="12801" max="12801" width="10.140625" customWidth="1"/>
    <col min="12802" max="12803" width="15.28515625" customWidth="1"/>
    <col min="12804" max="12804" width="7.140625" customWidth="1"/>
    <col min="12805" max="12805" width="12.5703125" customWidth="1"/>
    <col min="12806" max="12806" width="9.28515625" customWidth="1"/>
    <col min="12807" max="12808" width="12.5703125" customWidth="1"/>
    <col min="12809" max="12809" width="13.85546875" customWidth="1"/>
    <col min="12810" max="12810" width="7.7109375" customWidth="1"/>
    <col min="13057" max="13057" width="10.140625" customWidth="1"/>
    <col min="13058" max="13059" width="15.28515625" customWidth="1"/>
    <col min="13060" max="13060" width="7.140625" customWidth="1"/>
    <col min="13061" max="13061" width="12.5703125" customWidth="1"/>
    <col min="13062" max="13062" width="9.28515625" customWidth="1"/>
    <col min="13063" max="13064" width="12.5703125" customWidth="1"/>
    <col min="13065" max="13065" width="13.85546875" customWidth="1"/>
    <col min="13066" max="13066" width="7.7109375" customWidth="1"/>
    <col min="13313" max="13313" width="10.140625" customWidth="1"/>
    <col min="13314" max="13315" width="15.28515625" customWidth="1"/>
    <col min="13316" max="13316" width="7.140625" customWidth="1"/>
    <col min="13317" max="13317" width="12.5703125" customWidth="1"/>
    <col min="13318" max="13318" width="9.28515625" customWidth="1"/>
    <col min="13319" max="13320" width="12.5703125" customWidth="1"/>
    <col min="13321" max="13321" width="13.85546875" customWidth="1"/>
    <col min="13322" max="13322" width="7.7109375" customWidth="1"/>
    <col min="13569" max="13569" width="10.140625" customWidth="1"/>
    <col min="13570" max="13571" width="15.28515625" customWidth="1"/>
    <col min="13572" max="13572" width="7.140625" customWidth="1"/>
    <col min="13573" max="13573" width="12.5703125" customWidth="1"/>
    <col min="13574" max="13574" width="9.28515625" customWidth="1"/>
    <col min="13575" max="13576" width="12.5703125" customWidth="1"/>
    <col min="13577" max="13577" width="13.85546875" customWidth="1"/>
    <col min="13578" max="13578" width="7.7109375" customWidth="1"/>
    <col min="13825" max="13825" width="10.140625" customWidth="1"/>
    <col min="13826" max="13827" width="15.28515625" customWidth="1"/>
    <col min="13828" max="13828" width="7.140625" customWidth="1"/>
    <col min="13829" max="13829" width="12.5703125" customWidth="1"/>
    <col min="13830" max="13830" width="9.28515625" customWidth="1"/>
    <col min="13831" max="13832" width="12.5703125" customWidth="1"/>
    <col min="13833" max="13833" width="13.85546875" customWidth="1"/>
    <col min="13834" max="13834" width="7.7109375" customWidth="1"/>
    <col min="14081" max="14081" width="10.140625" customWidth="1"/>
    <col min="14082" max="14083" width="15.28515625" customWidth="1"/>
    <col min="14084" max="14084" width="7.140625" customWidth="1"/>
    <col min="14085" max="14085" width="12.5703125" customWidth="1"/>
    <col min="14086" max="14086" width="9.28515625" customWidth="1"/>
    <col min="14087" max="14088" width="12.5703125" customWidth="1"/>
    <col min="14089" max="14089" width="13.85546875" customWidth="1"/>
    <col min="14090" max="14090" width="7.7109375" customWidth="1"/>
    <col min="14337" max="14337" width="10.140625" customWidth="1"/>
    <col min="14338" max="14339" width="15.28515625" customWidth="1"/>
    <col min="14340" max="14340" width="7.140625" customWidth="1"/>
    <col min="14341" max="14341" width="12.5703125" customWidth="1"/>
    <col min="14342" max="14342" width="9.28515625" customWidth="1"/>
    <col min="14343" max="14344" width="12.5703125" customWidth="1"/>
    <col min="14345" max="14345" width="13.85546875" customWidth="1"/>
    <col min="14346" max="14346" width="7.7109375" customWidth="1"/>
    <col min="14593" max="14593" width="10.140625" customWidth="1"/>
    <col min="14594" max="14595" width="15.28515625" customWidth="1"/>
    <col min="14596" max="14596" width="7.140625" customWidth="1"/>
    <col min="14597" max="14597" width="12.5703125" customWidth="1"/>
    <col min="14598" max="14598" width="9.28515625" customWidth="1"/>
    <col min="14599" max="14600" width="12.5703125" customWidth="1"/>
    <col min="14601" max="14601" width="13.85546875" customWidth="1"/>
    <col min="14602" max="14602" width="7.7109375" customWidth="1"/>
    <col min="14849" max="14849" width="10.140625" customWidth="1"/>
    <col min="14850" max="14851" width="15.28515625" customWidth="1"/>
    <col min="14852" max="14852" width="7.140625" customWidth="1"/>
    <col min="14853" max="14853" width="12.5703125" customWidth="1"/>
    <col min="14854" max="14854" width="9.28515625" customWidth="1"/>
    <col min="14855" max="14856" width="12.5703125" customWidth="1"/>
    <col min="14857" max="14857" width="13.85546875" customWidth="1"/>
    <col min="14858" max="14858" width="7.7109375" customWidth="1"/>
    <col min="15105" max="15105" width="10.140625" customWidth="1"/>
    <col min="15106" max="15107" width="15.28515625" customWidth="1"/>
    <col min="15108" max="15108" width="7.140625" customWidth="1"/>
    <col min="15109" max="15109" width="12.5703125" customWidth="1"/>
    <col min="15110" max="15110" width="9.28515625" customWidth="1"/>
    <col min="15111" max="15112" width="12.5703125" customWidth="1"/>
    <col min="15113" max="15113" width="13.85546875" customWidth="1"/>
    <col min="15114" max="15114" width="7.7109375" customWidth="1"/>
    <col min="15361" max="15361" width="10.140625" customWidth="1"/>
    <col min="15362" max="15363" width="15.28515625" customWidth="1"/>
    <col min="15364" max="15364" width="7.140625" customWidth="1"/>
    <col min="15365" max="15365" width="12.5703125" customWidth="1"/>
    <col min="15366" max="15366" width="9.28515625" customWidth="1"/>
    <col min="15367" max="15368" width="12.5703125" customWidth="1"/>
    <col min="15369" max="15369" width="13.85546875" customWidth="1"/>
    <col min="15370" max="15370" width="7.7109375" customWidth="1"/>
    <col min="15617" max="15617" width="10.140625" customWidth="1"/>
    <col min="15618" max="15619" width="15.28515625" customWidth="1"/>
    <col min="15620" max="15620" width="7.140625" customWidth="1"/>
    <col min="15621" max="15621" width="12.5703125" customWidth="1"/>
    <col min="15622" max="15622" width="9.28515625" customWidth="1"/>
    <col min="15623" max="15624" width="12.5703125" customWidth="1"/>
    <col min="15625" max="15625" width="13.85546875" customWidth="1"/>
    <col min="15626" max="15626" width="7.7109375" customWidth="1"/>
    <col min="15873" max="15873" width="10.140625" customWidth="1"/>
    <col min="15874" max="15875" width="15.28515625" customWidth="1"/>
    <col min="15876" max="15876" width="7.140625" customWidth="1"/>
    <col min="15877" max="15877" width="12.5703125" customWidth="1"/>
    <col min="15878" max="15878" width="9.28515625" customWidth="1"/>
    <col min="15879" max="15880" width="12.5703125" customWidth="1"/>
    <col min="15881" max="15881" width="13.85546875" customWidth="1"/>
    <col min="15882" max="15882" width="7.7109375" customWidth="1"/>
    <col min="16129" max="16129" width="10.140625" customWidth="1"/>
    <col min="16130" max="16131" width="15.28515625" customWidth="1"/>
    <col min="16132" max="16132" width="7.140625" customWidth="1"/>
    <col min="16133" max="16133" width="12.5703125" customWidth="1"/>
    <col min="16134" max="16134" width="9.28515625" customWidth="1"/>
    <col min="16135" max="16136" width="12.5703125" customWidth="1"/>
    <col min="16137" max="16137" width="13.85546875" customWidth="1"/>
    <col min="16138" max="16138" width="7.7109375" customWidth="1"/>
  </cols>
  <sheetData>
    <row r="1" spans="1:10" ht="16.5" thickBot="1" x14ac:dyDescent="0.3">
      <c r="A1" s="50" t="s">
        <v>964</v>
      </c>
      <c r="B1" s="50"/>
      <c r="D1" s="51" t="s">
        <v>957</v>
      </c>
      <c r="E1" s="51"/>
      <c r="F1" s="5">
        <v>2</v>
      </c>
      <c r="J1">
        <v>4</v>
      </c>
    </row>
    <row r="3" spans="1:10" x14ac:dyDescent="0.25">
      <c r="A3" s="26" t="s">
        <v>965</v>
      </c>
    </row>
    <row r="5" spans="1:10" x14ac:dyDescent="0.25">
      <c r="A5" t="s">
        <v>959</v>
      </c>
      <c r="B5" t="s">
        <v>22</v>
      </c>
      <c r="C5" t="s">
        <v>23</v>
      </c>
      <c r="D5" t="s">
        <v>24</v>
      </c>
      <c r="E5" t="s">
        <v>960</v>
      </c>
      <c r="F5" t="s">
        <v>966</v>
      </c>
    </row>
    <row r="6" spans="1:10" ht="15.75" x14ac:dyDescent="0.3">
      <c r="A6">
        <v>107</v>
      </c>
      <c r="B6" t="s">
        <v>1052</v>
      </c>
      <c r="C6" s="27" t="s">
        <v>113</v>
      </c>
      <c r="D6" s="27" t="s">
        <v>29</v>
      </c>
      <c r="E6" t="s">
        <v>16</v>
      </c>
    </row>
    <row r="7" spans="1:10" ht="15.75" x14ac:dyDescent="0.3">
      <c r="A7">
        <v>108</v>
      </c>
      <c r="B7" t="s">
        <v>1053</v>
      </c>
      <c r="C7" s="27" t="s">
        <v>563</v>
      </c>
      <c r="D7" s="27" t="s">
        <v>29</v>
      </c>
      <c r="E7" t="s">
        <v>17</v>
      </c>
    </row>
    <row r="8" spans="1:10" ht="15.75" x14ac:dyDescent="0.3">
      <c r="A8">
        <v>109</v>
      </c>
      <c r="B8" t="s">
        <v>1054</v>
      </c>
      <c r="C8" s="27" t="s">
        <v>563</v>
      </c>
      <c r="D8" s="27" t="s">
        <v>2</v>
      </c>
      <c r="E8" t="s">
        <v>17</v>
      </c>
    </row>
    <row r="10" spans="1:10" ht="15.75" x14ac:dyDescent="0.3">
      <c r="C10" s="27"/>
      <c r="D10" s="27"/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4"/>
  <sheetViews>
    <sheetView workbookViewId="0">
      <selection activeCell="D14" sqref="D14"/>
    </sheetView>
  </sheetViews>
  <sheetFormatPr defaultColWidth="11.5703125" defaultRowHeight="12.75" x14ac:dyDescent="0.2"/>
  <cols>
    <col min="1" max="1" width="7.7109375" style="28" customWidth="1"/>
    <col min="2" max="2" width="8.5703125" style="28" customWidth="1"/>
    <col min="3" max="3" width="7.7109375" style="28" customWidth="1"/>
    <col min="4" max="4" width="8" style="28" customWidth="1"/>
    <col min="5" max="5" width="7.28515625" style="28" customWidth="1"/>
    <col min="6" max="7" width="8" style="28" customWidth="1"/>
    <col min="8" max="256" width="11.5703125" style="28"/>
    <col min="257" max="257" width="7.7109375" style="28" customWidth="1"/>
    <col min="258" max="258" width="8.5703125" style="28" customWidth="1"/>
    <col min="259" max="259" width="7.7109375" style="28" customWidth="1"/>
    <col min="260" max="260" width="8" style="28" customWidth="1"/>
    <col min="261" max="261" width="7.28515625" style="28" customWidth="1"/>
    <col min="262" max="263" width="8" style="28" customWidth="1"/>
    <col min="264" max="512" width="11.5703125" style="28"/>
    <col min="513" max="513" width="7.7109375" style="28" customWidth="1"/>
    <col min="514" max="514" width="8.5703125" style="28" customWidth="1"/>
    <col min="515" max="515" width="7.7109375" style="28" customWidth="1"/>
    <col min="516" max="516" width="8" style="28" customWidth="1"/>
    <col min="517" max="517" width="7.28515625" style="28" customWidth="1"/>
    <col min="518" max="519" width="8" style="28" customWidth="1"/>
    <col min="520" max="768" width="11.5703125" style="28"/>
    <col min="769" max="769" width="7.7109375" style="28" customWidth="1"/>
    <col min="770" max="770" width="8.5703125" style="28" customWidth="1"/>
    <col min="771" max="771" width="7.7109375" style="28" customWidth="1"/>
    <col min="772" max="772" width="8" style="28" customWidth="1"/>
    <col min="773" max="773" width="7.28515625" style="28" customWidth="1"/>
    <col min="774" max="775" width="8" style="28" customWidth="1"/>
    <col min="776" max="1024" width="11.5703125" style="28"/>
    <col min="1025" max="1025" width="7.7109375" style="28" customWidth="1"/>
    <col min="1026" max="1026" width="8.5703125" style="28" customWidth="1"/>
    <col min="1027" max="1027" width="7.7109375" style="28" customWidth="1"/>
    <col min="1028" max="1028" width="8" style="28" customWidth="1"/>
    <col min="1029" max="1029" width="7.28515625" style="28" customWidth="1"/>
    <col min="1030" max="1031" width="8" style="28" customWidth="1"/>
    <col min="1032" max="1280" width="11.5703125" style="28"/>
    <col min="1281" max="1281" width="7.7109375" style="28" customWidth="1"/>
    <col min="1282" max="1282" width="8.5703125" style="28" customWidth="1"/>
    <col min="1283" max="1283" width="7.7109375" style="28" customWidth="1"/>
    <col min="1284" max="1284" width="8" style="28" customWidth="1"/>
    <col min="1285" max="1285" width="7.28515625" style="28" customWidth="1"/>
    <col min="1286" max="1287" width="8" style="28" customWidth="1"/>
    <col min="1288" max="1536" width="11.5703125" style="28"/>
    <col min="1537" max="1537" width="7.7109375" style="28" customWidth="1"/>
    <col min="1538" max="1538" width="8.5703125" style="28" customWidth="1"/>
    <col min="1539" max="1539" width="7.7109375" style="28" customWidth="1"/>
    <col min="1540" max="1540" width="8" style="28" customWidth="1"/>
    <col min="1541" max="1541" width="7.28515625" style="28" customWidth="1"/>
    <col min="1542" max="1543" width="8" style="28" customWidth="1"/>
    <col min="1544" max="1792" width="11.5703125" style="28"/>
    <col min="1793" max="1793" width="7.7109375" style="28" customWidth="1"/>
    <col min="1794" max="1794" width="8.5703125" style="28" customWidth="1"/>
    <col min="1795" max="1795" width="7.7109375" style="28" customWidth="1"/>
    <col min="1796" max="1796" width="8" style="28" customWidth="1"/>
    <col min="1797" max="1797" width="7.28515625" style="28" customWidth="1"/>
    <col min="1798" max="1799" width="8" style="28" customWidth="1"/>
    <col min="1800" max="2048" width="11.5703125" style="28"/>
    <col min="2049" max="2049" width="7.7109375" style="28" customWidth="1"/>
    <col min="2050" max="2050" width="8.5703125" style="28" customWidth="1"/>
    <col min="2051" max="2051" width="7.7109375" style="28" customWidth="1"/>
    <col min="2052" max="2052" width="8" style="28" customWidth="1"/>
    <col min="2053" max="2053" width="7.28515625" style="28" customWidth="1"/>
    <col min="2054" max="2055" width="8" style="28" customWidth="1"/>
    <col min="2056" max="2304" width="11.5703125" style="28"/>
    <col min="2305" max="2305" width="7.7109375" style="28" customWidth="1"/>
    <col min="2306" max="2306" width="8.5703125" style="28" customWidth="1"/>
    <col min="2307" max="2307" width="7.7109375" style="28" customWidth="1"/>
    <col min="2308" max="2308" width="8" style="28" customWidth="1"/>
    <col min="2309" max="2309" width="7.28515625" style="28" customWidth="1"/>
    <col min="2310" max="2311" width="8" style="28" customWidth="1"/>
    <col min="2312" max="2560" width="11.5703125" style="28"/>
    <col min="2561" max="2561" width="7.7109375" style="28" customWidth="1"/>
    <col min="2562" max="2562" width="8.5703125" style="28" customWidth="1"/>
    <col min="2563" max="2563" width="7.7109375" style="28" customWidth="1"/>
    <col min="2564" max="2564" width="8" style="28" customWidth="1"/>
    <col min="2565" max="2565" width="7.28515625" style="28" customWidth="1"/>
    <col min="2566" max="2567" width="8" style="28" customWidth="1"/>
    <col min="2568" max="2816" width="11.5703125" style="28"/>
    <col min="2817" max="2817" width="7.7109375" style="28" customWidth="1"/>
    <col min="2818" max="2818" width="8.5703125" style="28" customWidth="1"/>
    <col min="2819" max="2819" width="7.7109375" style="28" customWidth="1"/>
    <col min="2820" max="2820" width="8" style="28" customWidth="1"/>
    <col min="2821" max="2821" width="7.28515625" style="28" customWidth="1"/>
    <col min="2822" max="2823" width="8" style="28" customWidth="1"/>
    <col min="2824" max="3072" width="11.5703125" style="28"/>
    <col min="3073" max="3073" width="7.7109375" style="28" customWidth="1"/>
    <col min="3074" max="3074" width="8.5703125" style="28" customWidth="1"/>
    <col min="3075" max="3075" width="7.7109375" style="28" customWidth="1"/>
    <col min="3076" max="3076" width="8" style="28" customWidth="1"/>
    <col min="3077" max="3077" width="7.28515625" style="28" customWidth="1"/>
    <col min="3078" max="3079" width="8" style="28" customWidth="1"/>
    <col min="3080" max="3328" width="11.5703125" style="28"/>
    <col min="3329" max="3329" width="7.7109375" style="28" customWidth="1"/>
    <col min="3330" max="3330" width="8.5703125" style="28" customWidth="1"/>
    <col min="3331" max="3331" width="7.7109375" style="28" customWidth="1"/>
    <col min="3332" max="3332" width="8" style="28" customWidth="1"/>
    <col min="3333" max="3333" width="7.28515625" style="28" customWidth="1"/>
    <col min="3334" max="3335" width="8" style="28" customWidth="1"/>
    <col min="3336" max="3584" width="11.5703125" style="28"/>
    <col min="3585" max="3585" width="7.7109375" style="28" customWidth="1"/>
    <col min="3586" max="3586" width="8.5703125" style="28" customWidth="1"/>
    <col min="3587" max="3587" width="7.7109375" style="28" customWidth="1"/>
    <col min="3588" max="3588" width="8" style="28" customWidth="1"/>
    <col min="3589" max="3589" width="7.28515625" style="28" customWidth="1"/>
    <col min="3590" max="3591" width="8" style="28" customWidth="1"/>
    <col min="3592" max="3840" width="11.5703125" style="28"/>
    <col min="3841" max="3841" width="7.7109375" style="28" customWidth="1"/>
    <col min="3842" max="3842" width="8.5703125" style="28" customWidth="1"/>
    <col min="3843" max="3843" width="7.7109375" style="28" customWidth="1"/>
    <col min="3844" max="3844" width="8" style="28" customWidth="1"/>
    <col min="3845" max="3845" width="7.28515625" style="28" customWidth="1"/>
    <col min="3846" max="3847" width="8" style="28" customWidth="1"/>
    <col min="3848" max="4096" width="11.5703125" style="28"/>
    <col min="4097" max="4097" width="7.7109375" style="28" customWidth="1"/>
    <col min="4098" max="4098" width="8.5703125" style="28" customWidth="1"/>
    <col min="4099" max="4099" width="7.7109375" style="28" customWidth="1"/>
    <col min="4100" max="4100" width="8" style="28" customWidth="1"/>
    <col min="4101" max="4101" width="7.28515625" style="28" customWidth="1"/>
    <col min="4102" max="4103" width="8" style="28" customWidth="1"/>
    <col min="4104" max="4352" width="11.5703125" style="28"/>
    <col min="4353" max="4353" width="7.7109375" style="28" customWidth="1"/>
    <col min="4354" max="4354" width="8.5703125" style="28" customWidth="1"/>
    <col min="4355" max="4355" width="7.7109375" style="28" customWidth="1"/>
    <col min="4356" max="4356" width="8" style="28" customWidth="1"/>
    <col min="4357" max="4357" width="7.28515625" style="28" customWidth="1"/>
    <col min="4358" max="4359" width="8" style="28" customWidth="1"/>
    <col min="4360" max="4608" width="11.5703125" style="28"/>
    <col min="4609" max="4609" width="7.7109375" style="28" customWidth="1"/>
    <col min="4610" max="4610" width="8.5703125" style="28" customWidth="1"/>
    <col min="4611" max="4611" width="7.7109375" style="28" customWidth="1"/>
    <col min="4612" max="4612" width="8" style="28" customWidth="1"/>
    <col min="4613" max="4613" width="7.28515625" style="28" customWidth="1"/>
    <col min="4614" max="4615" width="8" style="28" customWidth="1"/>
    <col min="4616" max="4864" width="11.5703125" style="28"/>
    <col min="4865" max="4865" width="7.7109375" style="28" customWidth="1"/>
    <col min="4866" max="4866" width="8.5703125" style="28" customWidth="1"/>
    <col min="4867" max="4867" width="7.7109375" style="28" customWidth="1"/>
    <col min="4868" max="4868" width="8" style="28" customWidth="1"/>
    <col min="4869" max="4869" width="7.28515625" style="28" customWidth="1"/>
    <col min="4870" max="4871" width="8" style="28" customWidth="1"/>
    <col min="4872" max="5120" width="11.5703125" style="28"/>
    <col min="5121" max="5121" width="7.7109375" style="28" customWidth="1"/>
    <col min="5122" max="5122" width="8.5703125" style="28" customWidth="1"/>
    <col min="5123" max="5123" width="7.7109375" style="28" customWidth="1"/>
    <col min="5124" max="5124" width="8" style="28" customWidth="1"/>
    <col min="5125" max="5125" width="7.28515625" style="28" customWidth="1"/>
    <col min="5126" max="5127" width="8" style="28" customWidth="1"/>
    <col min="5128" max="5376" width="11.5703125" style="28"/>
    <col min="5377" max="5377" width="7.7109375" style="28" customWidth="1"/>
    <col min="5378" max="5378" width="8.5703125" style="28" customWidth="1"/>
    <col min="5379" max="5379" width="7.7109375" style="28" customWidth="1"/>
    <col min="5380" max="5380" width="8" style="28" customWidth="1"/>
    <col min="5381" max="5381" width="7.28515625" style="28" customWidth="1"/>
    <col min="5382" max="5383" width="8" style="28" customWidth="1"/>
    <col min="5384" max="5632" width="11.5703125" style="28"/>
    <col min="5633" max="5633" width="7.7109375" style="28" customWidth="1"/>
    <col min="5634" max="5634" width="8.5703125" style="28" customWidth="1"/>
    <col min="5635" max="5635" width="7.7109375" style="28" customWidth="1"/>
    <col min="5636" max="5636" width="8" style="28" customWidth="1"/>
    <col min="5637" max="5637" width="7.28515625" style="28" customWidth="1"/>
    <col min="5638" max="5639" width="8" style="28" customWidth="1"/>
    <col min="5640" max="5888" width="11.5703125" style="28"/>
    <col min="5889" max="5889" width="7.7109375" style="28" customWidth="1"/>
    <col min="5890" max="5890" width="8.5703125" style="28" customWidth="1"/>
    <col min="5891" max="5891" width="7.7109375" style="28" customWidth="1"/>
    <col min="5892" max="5892" width="8" style="28" customWidth="1"/>
    <col min="5893" max="5893" width="7.28515625" style="28" customWidth="1"/>
    <col min="5894" max="5895" width="8" style="28" customWidth="1"/>
    <col min="5896" max="6144" width="11.5703125" style="28"/>
    <col min="6145" max="6145" width="7.7109375" style="28" customWidth="1"/>
    <col min="6146" max="6146" width="8.5703125" style="28" customWidth="1"/>
    <col min="6147" max="6147" width="7.7109375" style="28" customWidth="1"/>
    <col min="6148" max="6148" width="8" style="28" customWidth="1"/>
    <col min="6149" max="6149" width="7.28515625" style="28" customWidth="1"/>
    <col min="6150" max="6151" width="8" style="28" customWidth="1"/>
    <col min="6152" max="6400" width="11.5703125" style="28"/>
    <col min="6401" max="6401" width="7.7109375" style="28" customWidth="1"/>
    <col min="6402" max="6402" width="8.5703125" style="28" customWidth="1"/>
    <col min="6403" max="6403" width="7.7109375" style="28" customWidth="1"/>
    <col min="6404" max="6404" width="8" style="28" customWidth="1"/>
    <col min="6405" max="6405" width="7.28515625" style="28" customWidth="1"/>
    <col min="6406" max="6407" width="8" style="28" customWidth="1"/>
    <col min="6408" max="6656" width="11.5703125" style="28"/>
    <col min="6657" max="6657" width="7.7109375" style="28" customWidth="1"/>
    <col min="6658" max="6658" width="8.5703125" style="28" customWidth="1"/>
    <col min="6659" max="6659" width="7.7109375" style="28" customWidth="1"/>
    <col min="6660" max="6660" width="8" style="28" customWidth="1"/>
    <col min="6661" max="6661" width="7.28515625" style="28" customWidth="1"/>
    <col min="6662" max="6663" width="8" style="28" customWidth="1"/>
    <col min="6664" max="6912" width="11.5703125" style="28"/>
    <col min="6913" max="6913" width="7.7109375" style="28" customWidth="1"/>
    <col min="6914" max="6914" width="8.5703125" style="28" customWidth="1"/>
    <col min="6915" max="6915" width="7.7109375" style="28" customWidth="1"/>
    <col min="6916" max="6916" width="8" style="28" customWidth="1"/>
    <col min="6917" max="6917" width="7.28515625" style="28" customWidth="1"/>
    <col min="6918" max="6919" width="8" style="28" customWidth="1"/>
    <col min="6920" max="7168" width="11.5703125" style="28"/>
    <col min="7169" max="7169" width="7.7109375" style="28" customWidth="1"/>
    <col min="7170" max="7170" width="8.5703125" style="28" customWidth="1"/>
    <col min="7171" max="7171" width="7.7109375" style="28" customWidth="1"/>
    <col min="7172" max="7172" width="8" style="28" customWidth="1"/>
    <col min="7173" max="7173" width="7.28515625" style="28" customWidth="1"/>
    <col min="7174" max="7175" width="8" style="28" customWidth="1"/>
    <col min="7176" max="7424" width="11.5703125" style="28"/>
    <col min="7425" max="7425" width="7.7109375" style="28" customWidth="1"/>
    <col min="7426" max="7426" width="8.5703125" style="28" customWidth="1"/>
    <col min="7427" max="7427" width="7.7109375" style="28" customWidth="1"/>
    <col min="7428" max="7428" width="8" style="28" customWidth="1"/>
    <col min="7429" max="7429" width="7.28515625" style="28" customWidth="1"/>
    <col min="7430" max="7431" width="8" style="28" customWidth="1"/>
    <col min="7432" max="7680" width="11.5703125" style="28"/>
    <col min="7681" max="7681" width="7.7109375" style="28" customWidth="1"/>
    <col min="7682" max="7682" width="8.5703125" style="28" customWidth="1"/>
    <col min="7683" max="7683" width="7.7109375" style="28" customWidth="1"/>
    <col min="7684" max="7684" width="8" style="28" customWidth="1"/>
    <col min="7685" max="7685" width="7.28515625" style="28" customWidth="1"/>
    <col min="7686" max="7687" width="8" style="28" customWidth="1"/>
    <col min="7688" max="7936" width="11.5703125" style="28"/>
    <col min="7937" max="7937" width="7.7109375" style="28" customWidth="1"/>
    <col min="7938" max="7938" width="8.5703125" style="28" customWidth="1"/>
    <col min="7939" max="7939" width="7.7109375" style="28" customWidth="1"/>
    <col min="7940" max="7940" width="8" style="28" customWidth="1"/>
    <col min="7941" max="7941" width="7.28515625" style="28" customWidth="1"/>
    <col min="7942" max="7943" width="8" style="28" customWidth="1"/>
    <col min="7944" max="8192" width="11.5703125" style="28"/>
    <col min="8193" max="8193" width="7.7109375" style="28" customWidth="1"/>
    <col min="8194" max="8194" width="8.5703125" style="28" customWidth="1"/>
    <col min="8195" max="8195" width="7.7109375" style="28" customWidth="1"/>
    <col min="8196" max="8196" width="8" style="28" customWidth="1"/>
    <col min="8197" max="8197" width="7.28515625" style="28" customWidth="1"/>
    <col min="8198" max="8199" width="8" style="28" customWidth="1"/>
    <col min="8200" max="8448" width="11.5703125" style="28"/>
    <col min="8449" max="8449" width="7.7109375" style="28" customWidth="1"/>
    <col min="8450" max="8450" width="8.5703125" style="28" customWidth="1"/>
    <col min="8451" max="8451" width="7.7109375" style="28" customWidth="1"/>
    <col min="8452" max="8452" width="8" style="28" customWidth="1"/>
    <col min="8453" max="8453" width="7.28515625" style="28" customWidth="1"/>
    <col min="8454" max="8455" width="8" style="28" customWidth="1"/>
    <col min="8456" max="8704" width="11.5703125" style="28"/>
    <col min="8705" max="8705" width="7.7109375" style="28" customWidth="1"/>
    <col min="8706" max="8706" width="8.5703125" style="28" customWidth="1"/>
    <col min="8707" max="8707" width="7.7109375" style="28" customWidth="1"/>
    <col min="8708" max="8708" width="8" style="28" customWidth="1"/>
    <col min="8709" max="8709" width="7.28515625" style="28" customWidth="1"/>
    <col min="8710" max="8711" width="8" style="28" customWidth="1"/>
    <col min="8712" max="8960" width="11.5703125" style="28"/>
    <col min="8961" max="8961" width="7.7109375" style="28" customWidth="1"/>
    <col min="8962" max="8962" width="8.5703125" style="28" customWidth="1"/>
    <col min="8963" max="8963" width="7.7109375" style="28" customWidth="1"/>
    <col min="8964" max="8964" width="8" style="28" customWidth="1"/>
    <col min="8965" max="8965" width="7.28515625" style="28" customWidth="1"/>
    <col min="8966" max="8967" width="8" style="28" customWidth="1"/>
    <col min="8968" max="9216" width="11.5703125" style="28"/>
    <col min="9217" max="9217" width="7.7109375" style="28" customWidth="1"/>
    <col min="9218" max="9218" width="8.5703125" style="28" customWidth="1"/>
    <col min="9219" max="9219" width="7.7109375" style="28" customWidth="1"/>
    <col min="9220" max="9220" width="8" style="28" customWidth="1"/>
    <col min="9221" max="9221" width="7.28515625" style="28" customWidth="1"/>
    <col min="9222" max="9223" width="8" style="28" customWidth="1"/>
    <col min="9224" max="9472" width="11.5703125" style="28"/>
    <col min="9473" max="9473" width="7.7109375" style="28" customWidth="1"/>
    <col min="9474" max="9474" width="8.5703125" style="28" customWidth="1"/>
    <col min="9475" max="9475" width="7.7109375" style="28" customWidth="1"/>
    <col min="9476" max="9476" width="8" style="28" customWidth="1"/>
    <col min="9477" max="9477" width="7.28515625" style="28" customWidth="1"/>
    <col min="9478" max="9479" width="8" style="28" customWidth="1"/>
    <col min="9480" max="9728" width="11.5703125" style="28"/>
    <col min="9729" max="9729" width="7.7109375" style="28" customWidth="1"/>
    <col min="9730" max="9730" width="8.5703125" style="28" customWidth="1"/>
    <col min="9731" max="9731" width="7.7109375" style="28" customWidth="1"/>
    <col min="9732" max="9732" width="8" style="28" customWidth="1"/>
    <col min="9733" max="9733" width="7.28515625" style="28" customWidth="1"/>
    <col min="9734" max="9735" width="8" style="28" customWidth="1"/>
    <col min="9736" max="9984" width="11.5703125" style="28"/>
    <col min="9985" max="9985" width="7.7109375" style="28" customWidth="1"/>
    <col min="9986" max="9986" width="8.5703125" style="28" customWidth="1"/>
    <col min="9987" max="9987" width="7.7109375" style="28" customWidth="1"/>
    <col min="9988" max="9988" width="8" style="28" customWidth="1"/>
    <col min="9989" max="9989" width="7.28515625" style="28" customWidth="1"/>
    <col min="9990" max="9991" width="8" style="28" customWidth="1"/>
    <col min="9992" max="10240" width="11.5703125" style="28"/>
    <col min="10241" max="10241" width="7.7109375" style="28" customWidth="1"/>
    <col min="10242" max="10242" width="8.5703125" style="28" customWidth="1"/>
    <col min="10243" max="10243" width="7.7109375" style="28" customWidth="1"/>
    <col min="10244" max="10244" width="8" style="28" customWidth="1"/>
    <col min="10245" max="10245" width="7.28515625" style="28" customWidth="1"/>
    <col min="10246" max="10247" width="8" style="28" customWidth="1"/>
    <col min="10248" max="10496" width="11.5703125" style="28"/>
    <col min="10497" max="10497" width="7.7109375" style="28" customWidth="1"/>
    <col min="10498" max="10498" width="8.5703125" style="28" customWidth="1"/>
    <col min="10499" max="10499" width="7.7109375" style="28" customWidth="1"/>
    <col min="10500" max="10500" width="8" style="28" customWidth="1"/>
    <col min="10501" max="10501" width="7.28515625" style="28" customWidth="1"/>
    <col min="10502" max="10503" width="8" style="28" customWidth="1"/>
    <col min="10504" max="10752" width="11.5703125" style="28"/>
    <col min="10753" max="10753" width="7.7109375" style="28" customWidth="1"/>
    <col min="10754" max="10754" width="8.5703125" style="28" customWidth="1"/>
    <col min="10755" max="10755" width="7.7109375" style="28" customWidth="1"/>
    <col min="10756" max="10756" width="8" style="28" customWidth="1"/>
    <col min="10757" max="10757" width="7.28515625" style="28" customWidth="1"/>
    <col min="10758" max="10759" width="8" style="28" customWidth="1"/>
    <col min="10760" max="11008" width="11.5703125" style="28"/>
    <col min="11009" max="11009" width="7.7109375" style="28" customWidth="1"/>
    <col min="11010" max="11010" width="8.5703125" style="28" customWidth="1"/>
    <col min="11011" max="11011" width="7.7109375" style="28" customWidth="1"/>
    <col min="11012" max="11012" width="8" style="28" customWidth="1"/>
    <col min="11013" max="11013" width="7.28515625" style="28" customWidth="1"/>
    <col min="11014" max="11015" width="8" style="28" customWidth="1"/>
    <col min="11016" max="11264" width="11.5703125" style="28"/>
    <col min="11265" max="11265" width="7.7109375" style="28" customWidth="1"/>
    <col min="11266" max="11266" width="8.5703125" style="28" customWidth="1"/>
    <col min="11267" max="11267" width="7.7109375" style="28" customWidth="1"/>
    <col min="11268" max="11268" width="8" style="28" customWidth="1"/>
    <col min="11269" max="11269" width="7.28515625" style="28" customWidth="1"/>
    <col min="11270" max="11271" width="8" style="28" customWidth="1"/>
    <col min="11272" max="11520" width="11.5703125" style="28"/>
    <col min="11521" max="11521" width="7.7109375" style="28" customWidth="1"/>
    <col min="11522" max="11522" width="8.5703125" style="28" customWidth="1"/>
    <col min="11523" max="11523" width="7.7109375" style="28" customWidth="1"/>
    <col min="11524" max="11524" width="8" style="28" customWidth="1"/>
    <col min="11525" max="11525" width="7.28515625" style="28" customWidth="1"/>
    <col min="11526" max="11527" width="8" style="28" customWidth="1"/>
    <col min="11528" max="11776" width="11.5703125" style="28"/>
    <col min="11777" max="11777" width="7.7109375" style="28" customWidth="1"/>
    <col min="11778" max="11778" width="8.5703125" style="28" customWidth="1"/>
    <col min="11779" max="11779" width="7.7109375" style="28" customWidth="1"/>
    <col min="11780" max="11780" width="8" style="28" customWidth="1"/>
    <col min="11781" max="11781" width="7.28515625" style="28" customWidth="1"/>
    <col min="11782" max="11783" width="8" style="28" customWidth="1"/>
    <col min="11784" max="12032" width="11.5703125" style="28"/>
    <col min="12033" max="12033" width="7.7109375" style="28" customWidth="1"/>
    <col min="12034" max="12034" width="8.5703125" style="28" customWidth="1"/>
    <col min="12035" max="12035" width="7.7109375" style="28" customWidth="1"/>
    <col min="12036" max="12036" width="8" style="28" customWidth="1"/>
    <col min="12037" max="12037" width="7.28515625" style="28" customWidth="1"/>
    <col min="12038" max="12039" width="8" style="28" customWidth="1"/>
    <col min="12040" max="12288" width="11.5703125" style="28"/>
    <col min="12289" max="12289" width="7.7109375" style="28" customWidth="1"/>
    <col min="12290" max="12290" width="8.5703125" style="28" customWidth="1"/>
    <col min="12291" max="12291" width="7.7109375" style="28" customWidth="1"/>
    <col min="12292" max="12292" width="8" style="28" customWidth="1"/>
    <col min="12293" max="12293" width="7.28515625" style="28" customWidth="1"/>
    <col min="12294" max="12295" width="8" style="28" customWidth="1"/>
    <col min="12296" max="12544" width="11.5703125" style="28"/>
    <col min="12545" max="12545" width="7.7109375" style="28" customWidth="1"/>
    <col min="12546" max="12546" width="8.5703125" style="28" customWidth="1"/>
    <col min="12547" max="12547" width="7.7109375" style="28" customWidth="1"/>
    <col min="12548" max="12548" width="8" style="28" customWidth="1"/>
    <col min="12549" max="12549" width="7.28515625" style="28" customWidth="1"/>
    <col min="12550" max="12551" width="8" style="28" customWidth="1"/>
    <col min="12552" max="12800" width="11.5703125" style="28"/>
    <col min="12801" max="12801" width="7.7109375" style="28" customWidth="1"/>
    <col min="12802" max="12802" width="8.5703125" style="28" customWidth="1"/>
    <col min="12803" max="12803" width="7.7109375" style="28" customWidth="1"/>
    <col min="12804" max="12804" width="8" style="28" customWidth="1"/>
    <col min="12805" max="12805" width="7.28515625" style="28" customWidth="1"/>
    <col min="12806" max="12807" width="8" style="28" customWidth="1"/>
    <col min="12808" max="13056" width="11.5703125" style="28"/>
    <col min="13057" max="13057" width="7.7109375" style="28" customWidth="1"/>
    <col min="13058" max="13058" width="8.5703125" style="28" customWidth="1"/>
    <col min="13059" max="13059" width="7.7109375" style="28" customWidth="1"/>
    <col min="13060" max="13060" width="8" style="28" customWidth="1"/>
    <col min="13061" max="13061" width="7.28515625" style="28" customWidth="1"/>
    <col min="13062" max="13063" width="8" style="28" customWidth="1"/>
    <col min="13064" max="13312" width="11.5703125" style="28"/>
    <col min="13313" max="13313" width="7.7109375" style="28" customWidth="1"/>
    <col min="13314" max="13314" width="8.5703125" style="28" customWidth="1"/>
    <col min="13315" max="13315" width="7.7109375" style="28" customWidth="1"/>
    <col min="13316" max="13316" width="8" style="28" customWidth="1"/>
    <col min="13317" max="13317" width="7.28515625" style="28" customWidth="1"/>
    <col min="13318" max="13319" width="8" style="28" customWidth="1"/>
    <col min="13320" max="13568" width="11.5703125" style="28"/>
    <col min="13569" max="13569" width="7.7109375" style="28" customWidth="1"/>
    <col min="13570" max="13570" width="8.5703125" style="28" customWidth="1"/>
    <col min="13571" max="13571" width="7.7109375" style="28" customWidth="1"/>
    <col min="13572" max="13572" width="8" style="28" customWidth="1"/>
    <col min="13573" max="13573" width="7.28515625" style="28" customWidth="1"/>
    <col min="13574" max="13575" width="8" style="28" customWidth="1"/>
    <col min="13576" max="13824" width="11.5703125" style="28"/>
    <col min="13825" max="13825" width="7.7109375" style="28" customWidth="1"/>
    <col min="13826" max="13826" width="8.5703125" style="28" customWidth="1"/>
    <col min="13827" max="13827" width="7.7109375" style="28" customWidth="1"/>
    <col min="13828" max="13828" width="8" style="28" customWidth="1"/>
    <col min="13829" max="13829" width="7.28515625" style="28" customWidth="1"/>
    <col min="13830" max="13831" width="8" style="28" customWidth="1"/>
    <col min="13832" max="14080" width="11.5703125" style="28"/>
    <col min="14081" max="14081" width="7.7109375" style="28" customWidth="1"/>
    <col min="14082" max="14082" width="8.5703125" style="28" customWidth="1"/>
    <col min="14083" max="14083" width="7.7109375" style="28" customWidth="1"/>
    <col min="14084" max="14084" width="8" style="28" customWidth="1"/>
    <col min="14085" max="14085" width="7.28515625" style="28" customWidth="1"/>
    <col min="14086" max="14087" width="8" style="28" customWidth="1"/>
    <col min="14088" max="14336" width="11.5703125" style="28"/>
    <col min="14337" max="14337" width="7.7109375" style="28" customWidth="1"/>
    <col min="14338" max="14338" width="8.5703125" style="28" customWidth="1"/>
    <col min="14339" max="14339" width="7.7109375" style="28" customWidth="1"/>
    <col min="14340" max="14340" width="8" style="28" customWidth="1"/>
    <col min="14341" max="14341" width="7.28515625" style="28" customWidth="1"/>
    <col min="14342" max="14343" width="8" style="28" customWidth="1"/>
    <col min="14344" max="14592" width="11.5703125" style="28"/>
    <col min="14593" max="14593" width="7.7109375" style="28" customWidth="1"/>
    <col min="14594" max="14594" width="8.5703125" style="28" customWidth="1"/>
    <col min="14595" max="14595" width="7.7109375" style="28" customWidth="1"/>
    <col min="14596" max="14596" width="8" style="28" customWidth="1"/>
    <col min="14597" max="14597" width="7.28515625" style="28" customWidth="1"/>
    <col min="14598" max="14599" width="8" style="28" customWidth="1"/>
    <col min="14600" max="14848" width="11.5703125" style="28"/>
    <col min="14849" max="14849" width="7.7109375" style="28" customWidth="1"/>
    <col min="14850" max="14850" width="8.5703125" style="28" customWidth="1"/>
    <col min="14851" max="14851" width="7.7109375" style="28" customWidth="1"/>
    <col min="14852" max="14852" width="8" style="28" customWidth="1"/>
    <col min="14853" max="14853" width="7.28515625" style="28" customWidth="1"/>
    <col min="14854" max="14855" width="8" style="28" customWidth="1"/>
    <col min="14856" max="15104" width="11.5703125" style="28"/>
    <col min="15105" max="15105" width="7.7109375" style="28" customWidth="1"/>
    <col min="15106" max="15106" width="8.5703125" style="28" customWidth="1"/>
    <col min="15107" max="15107" width="7.7109375" style="28" customWidth="1"/>
    <col min="15108" max="15108" width="8" style="28" customWidth="1"/>
    <col min="15109" max="15109" width="7.28515625" style="28" customWidth="1"/>
    <col min="15110" max="15111" width="8" style="28" customWidth="1"/>
    <col min="15112" max="15360" width="11.5703125" style="28"/>
    <col min="15361" max="15361" width="7.7109375" style="28" customWidth="1"/>
    <col min="15362" max="15362" width="8.5703125" style="28" customWidth="1"/>
    <col min="15363" max="15363" width="7.7109375" style="28" customWidth="1"/>
    <col min="15364" max="15364" width="8" style="28" customWidth="1"/>
    <col min="15365" max="15365" width="7.28515625" style="28" customWidth="1"/>
    <col min="15366" max="15367" width="8" style="28" customWidth="1"/>
    <col min="15368" max="15616" width="11.5703125" style="28"/>
    <col min="15617" max="15617" width="7.7109375" style="28" customWidth="1"/>
    <col min="15618" max="15618" width="8.5703125" style="28" customWidth="1"/>
    <col min="15619" max="15619" width="7.7109375" style="28" customWidth="1"/>
    <col min="15620" max="15620" width="8" style="28" customWidth="1"/>
    <col min="15621" max="15621" width="7.28515625" style="28" customWidth="1"/>
    <col min="15622" max="15623" width="8" style="28" customWidth="1"/>
    <col min="15624" max="15872" width="11.5703125" style="28"/>
    <col min="15873" max="15873" width="7.7109375" style="28" customWidth="1"/>
    <col min="15874" max="15874" width="8.5703125" style="28" customWidth="1"/>
    <col min="15875" max="15875" width="7.7109375" style="28" customWidth="1"/>
    <col min="15876" max="15876" width="8" style="28" customWidth="1"/>
    <col min="15877" max="15877" width="7.28515625" style="28" customWidth="1"/>
    <col min="15878" max="15879" width="8" style="28" customWidth="1"/>
    <col min="15880" max="16128" width="11.5703125" style="28"/>
    <col min="16129" max="16129" width="7.7109375" style="28" customWidth="1"/>
    <col min="16130" max="16130" width="8.5703125" style="28" customWidth="1"/>
    <col min="16131" max="16131" width="7.7109375" style="28" customWidth="1"/>
    <col min="16132" max="16132" width="8" style="28" customWidth="1"/>
    <col min="16133" max="16133" width="7.28515625" style="28" customWidth="1"/>
    <col min="16134" max="16135" width="8" style="28" customWidth="1"/>
    <col min="16136" max="16384" width="11.5703125" style="28"/>
  </cols>
  <sheetData>
    <row r="1" spans="1:10" x14ac:dyDescent="0.2">
      <c r="A1" s="28">
        <v>109</v>
      </c>
      <c r="B1" s="28">
        <v>20</v>
      </c>
      <c r="C1" s="28">
        <v>36</v>
      </c>
    </row>
    <row r="2" spans="1:10" ht="15" x14ac:dyDescent="0.3">
      <c r="A2" s="12">
        <v>26</v>
      </c>
      <c r="B2" s="28">
        <v>21</v>
      </c>
      <c r="C2" s="28">
        <v>48</v>
      </c>
      <c r="J2" s="27"/>
    </row>
    <row r="3" spans="1:10" ht="15" x14ac:dyDescent="0.3">
      <c r="A3" s="28">
        <v>18</v>
      </c>
      <c r="B3" s="28">
        <v>21</v>
      </c>
      <c r="C3" s="28">
        <v>59</v>
      </c>
      <c r="D3" s="52"/>
      <c r="E3" s="52"/>
      <c r="F3" s="52"/>
      <c r="G3" s="52"/>
      <c r="J3" s="27"/>
    </row>
    <row r="4" spans="1:10" ht="15" x14ac:dyDescent="0.3">
      <c r="A4" s="12">
        <v>20</v>
      </c>
      <c r="B4" s="12">
        <v>23</v>
      </c>
      <c r="C4" s="12">
        <v>1</v>
      </c>
      <c r="J4" s="27"/>
    </row>
    <row r="5" spans="1:10" ht="15" x14ac:dyDescent="0.3">
      <c r="A5" s="28">
        <v>17</v>
      </c>
      <c r="B5" s="28">
        <v>23</v>
      </c>
      <c r="C5" s="28">
        <v>5</v>
      </c>
      <c r="J5" s="27"/>
    </row>
    <row r="6" spans="1:10" ht="15" x14ac:dyDescent="0.3">
      <c r="A6" s="28">
        <v>1</v>
      </c>
      <c r="B6" s="28">
        <v>23</v>
      </c>
      <c r="C6" s="28">
        <v>17</v>
      </c>
      <c r="J6" s="27"/>
    </row>
    <row r="7" spans="1:10" ht="15" x14ac:dyDescent="0.3">
      <c r="A7" s="28">
        <v>15</v>
      </c>
      <c r="B7" s="28">
        <v>24</v>
      </c>
      <c r="C7" s="28">
        <v>43</v>
      </c>
      <c r="J7" s="27"/>
    </row>
    <row r="8" spans="1:10" ht="15" x14ac:dyDescent="0.3">
      <c r="A8" s="27">
        <v>108</v>
      </c>
      <c r="B8" s="27">
        <v>27</v>
      </c>
      <c r="C8" s="28">
        <v>4</v>
      </c>
      <c r="J8" s="27"/>
    </row>
    <row r="9" spans="1:10" ht="15" x14ac:dyDescent="0.3">
      <c r="A9" s="27">
        <v>107</v>
      </c>
      <c r="B9" s="27">
        <v>27</v>
      </c>
      <c r="C9" s="28">
        <v>8</v>
      </c>
      <c r="J9" s="27"/>
    </row>
    <row r="10" spans="1:10" ht="15" x14ac:dyDescent="0.3">
      <c r="A10" s="27">
        <v>3</v>
      </c>
      <c r="B10" s="27">
        <v>27</v>
      </c>
      <c r="C10" s="28">
        <v>9</v>
      </c>
      <c r="J10" s="27"/>
    </row>
    <row r="11" spans="1:10" ht="15" x14ac:dyDescent="0.3">
      <c r="A11" s="27">
        <v>16</v>
      </c>
      <c r="B11" s="27">
        <v>27</v>
      </c>
      <c r="C11" s="28">
        <v>56</v>
      </c>
      <c r="J11" s="27"/>
    </row>
    <row r="12" spans="1:10" ht="15" x14ac:dyDescent="0.3">
      <c r="A12" s="28">
        <v>1198</v>
      </c>
      <c r="B12" s="28">
        <v>28</v>
      </c>
      <c r="C12" s="28">
        <v>40</v>
      </c>
      <c r="J12" s="27"/>
    </row>
    <row r="13" spans="1:10" ht="15" x14ac:dyDescent="0.3">
      <c r="A13" s="27">
        <v>10</v>
      </c>
      <c r="B13" s="27">
        <v>28</v>
      </c>
      <c r="C13" s="28">
        <v>43</v>
      </c>
      <c r="J13" s="27"/>
    </row>
    <row r="14" spans="1:10" ht="15.75" x14ac:dyDescent="0.3">
      <c r="A14" s="28">
        <v>836</v>
      </c>
      <c r="B14" s="28">
        <v>29</v>
      </c>
      <c r="C14" s="28">
        <v>5</v>
      </c>
      <c r="H14"/>
      <c r="J14" s="27"/>
    </row>
    <row r="15" spans="1:10" ht="15" x14ac:dyDescent="0.3">
      <c r="A15" s="46">
        <v>23</v>
      </c>
      <c r="B15" s="28">
        <v>29</v>
      </c>
      <c r="C15" s="28">
        <v>53</v>
      </c>
      <c r="J15" s="27"/>
    </row>
    <row r="16" spans="1:10" ht="15" x14ac:dyDescent="0.3">
      <c r="A16" s="28">
        <v>353</v>
      </c>
      <c r="B16" s="28">
        <v>30</v>
      </c>
      <c r="C16" s="28">
        <v>15</v>
      </c>
      <c r="J16" s="27"/>
    </row>
    <row r="17" spans="1:10" ht="15" x14ac:dyDescent="0.3">
      <c r="A17" s="27">
        <v>831</v>
      </c>
      <c r="B17" s="28">
        <v>30</v>
      </c>
      <c r="C17" s="28">
        <v>20</v>
      </c>
    </row>
    <row r="18" spans="1:10" ht="15" x14ac:dyDescent="0.3">
      <c r="A18" s="28">
        <v>276</v>
      </c>
      <c r="B18" s="28">
        <v>30</v>
      </c>
      <c r="C18" s="28">
        <v>29</v>
      </c>
      <c r="J18" s="27"/>
    </row>
    <row r="19" spans="1:10" ht="15" x14ac:dyDescent="0.3">
      <c r="A19" s="28">
        <v>805</v>
      </c>
      <c r="B19" s="28">
        <v>30</v>
      </c>
      <c r="C19" s="28">
        <v>45</v>
      </c>
      <c r="J19" s="27"/>
    </row>
    <row r="20" spans="1:10" ht="15" x14ac:dyDescent="0.3">
      <c r="A20" s="28">
        <v>553</v>
      </c>
      <c r="B20" s="28">
        <v>30</v>
      </c>
      <c r="C20" s="28">
        <v>47</v>
      </c>
      <c r="J20" s="27"/>
    </row>
    <row r="21" spans="1:10" ht="15" x14ac:dyDescent="0.3">
      <c r="A21" s="27">
        <v>11</v>
      </c>
      <c r="B21" s="27">
        <v>30</v>
      </c>
      <c r="C21" s="28">
        <v>8</v>
      </c>
      <c r="J21" s="27"/>
    </row>
    <row r="22" spans="1:10" ht="15" x14ac:dyDescent="0.3">
      <c r="A22" s="27">
        <v>13</v>
      </c>
      <c r="B22" s="27">
        <v>30</v>
      </c>
      <c r="C22" s="28">
        <v>17</v>
      </c>
      <c r="J22" s="27"/>
    </row>
    <row r="23" spans="1:10" ht="15" x14ac:dyDescent="0.3">
      <c r="A23" s="27">
        <v>1024</v>
      </c>
      <c r="B23" s="28">
        <v>31</v>
      </c>
      <c r="C23" s="28">
        <v>18</v>
      </c>
      <c r="J23" s="27"/>
    </row>
    <row r="24" spans="1:10" ht="15" x14ac:dyDescent="0.3">
      <c r="A24" s="28">
        <v>275</v>
      </c>
      <c r="B24" s="28">
        <v>31</v>
      </c>
      <c r="C24" s="28">
        <v>23</v>
      </c>
      <c r="J24" s="27"/>
    </row>
    <row r="25" spans="1:10" ht="15" x14ac:dyDescent="0.3">
      <c r="A25" s="27">
        <v>1038</v>
      </c>
      <c r="B25" s="27">
        <v>31</v>
      </c>
      <c r="C25" s="28">
        <v>27</v>
      </c>
      <c r="J25" s="27"/>
    </row>
    <row r="26" spans="1:10" ht="15" x14ac:dyDescent="0.3">
      <c r="A26" s="27">
        <v>832</v>
      </c>
      <c r="B26" s="27">
        <v>31</v>
      </c>
      <c r="C26" s="28">
        <v>35</v>
      </c>
      <c r="J26" s="27"/>
    </row>
    <row r="27" spans="1:10" ht="15" x14ac:dyDescent="0.3">
      <c r="A27" s="27">
        <v>395</v>
      </c>
      <c r="B27" s="28">
        <v>31</v>
      </c>
      <c r="C27" s="28">
        <v>42</v>
      </c>
      <c r="J27" s="27"/>
    </row>
    <row r="28" spans="1:10" ht="15" x14ac:dyDescent="0.3">
      <c r="A28" s="27">
        <v>330</v>
      </c>
      <c r="B28" s="27">
        <v>31</v>
      </c>
      <c r="C28" s="28">
        <v>45</v>
      </c>
      <c r="J28" s="27"/>
    </row>
    <row r="29" spans="1:10" ht="15" x14ac:dyDescent="0.3">
      <c r="A29" s="27">
        <v>208</v>
      </c>
      <c r="B29" s="27">
        <v>31</v>
      </c>
      <c r="C29" s="28">
        <v>49</v>
      </c>
      <c r="J29" s="27"/>
    </row>
    <row r="30" spans="1:10" ht="15" x14ac:dyDescent="0.3">
      <c r="A30" s="27">
        <v>547</v>
      </c>
      <c r="B30" s="27">
        <v>31</v>
      </c>
      <c r="C30" s="28">
        <v>49</v>
      </c>
      <c r="J30" s="27"/>
    </row>
    <row r="31" spans="1:10" ht="15" x14ac:dyDescent="0.3">
      <c r="A31" s="27">
        <v>21</v>
      </c>
      <c r="B31" s="27">
        <v>31</v>
      </c>
      <c r="C31" s="28">
        <v>12</v>
      </c>
      <c r="J31" s="27"/>
    </row>
    <row r="32" spans="1:10" ht="15" x14ac:dyDescent="0.3">
      <c r="A32" s="27">
        <v>27</v>
      </c>
      <c r="B32" s="27">
        <v>31</v>
      </c>
      <c r="C32" s="28">
        <v>54</v>
      </c>
      <c r="J32" s="27"/>
    </row>
    <row r="33" spans="1:10" ht="15" x14ac:dyDescent="0.3">
      <c r="A33" s="28">
        <v>1155</v>
      </c>
      <c r="B33" s="28">
        <v>32</v>
      </c>
      <c r="C33" s="28">
        <v>16</v>
      </c>
      <c r="J33" s="27"/>
    </row>
    <row r="34" spans="1:10" ht="15" x14ac:dyDescent="0.3">
      <c r="A34" s="28">
        <v>681</v>
      </c>
      <c r="B34" s="28">
        <v>32</v>
      </c>
      <c r="C34" s="28">
        <v>23</v>
      </c>
      <c r="J34" s="27"/>
    </row>
    <row r="35" spans="1:10" ht="15" x14ac:dyDescent="0.3">
      <c r="A35" s="28">
        <v>326</v>
      </c>
      <c r="B35" s="28">
        <v>32</v>
      </c>
      <c r="C35" s="28">
        <v>40</v>
      </c>
      <c r="J35" s="27"/>
    </row>
    <row r="36" spans="1:10" ht="15" x14ac:dyDescent="0.3">
      <c r="A36" s="27">
        <v>355</v>
      </c>
      <c r="B36" s="27">
        <v>32</v>
      </c>
      <c r="C36" s="28">
        <v>47</v>
      </c>
      <c r="J36" s="27"/>
    </row>
    <row r="37" spans="1:10" ht="15" x14ac:dyDescent="0.3">
      <c r="A37" s="27">
        <v>1201</v>
      </c>
      <c r="B37" s="27">
        <v>32</v>
      </c>
      <c r="C37" s="28">
        <v>52</v>
      </c>
      <c r="J37" s="27"/>
    </row>
    <row r="38" spans="1:10" ht="15" x14ac:dyDescent="0.3">
      <c r="A38" s="27">
        <v>499</v>
      </c>
      <c r="B38" s="27">
        <v>32</v>
      </c>
      <c r="C38" s="28">
        <v>4</v>
      </c>
      <c r="J38" s="27"/>
    </row>
    <row r="39" spans="1:10" ht="15" x14ac:dyDescent="0.3">
      <c r="A39" s="27">
        <v>1285</v>
      </c>
      <c r="B39" s="27">
        <v>32</v>
      </c>
      <c r="C39" s="28">
        <v>37</v>
      </c>
    </row>
    <row r="40" spans="1:10" ht="15" x14ac:dyDescent="0.3">
      <c r="A40" s="27">
        <v>24</v>
      </c>
      <c r="B40" s="27">
        <v>32</v>
      </c>
      <c r="C40" s="28">
        <v>1</v>
      </c>
    </row>
    <row r="41" spans="1:10" x14ac:dyDescent="0.2">
      <c r="A41" s="28">
        <v>1164</v>
      </c>
      <c r="B41" s="28">
        <v>33</v>
      </c>
      <c r="C41" s="28">
        <v>4</v>
      </c>
    </row>
    <row r="42" spans="1:10" ht="15" x14ac:dyDescent="0.3">
      <c r="A42" s="27">
        <v>933</v>
      </c>
      <c r="B42" s="27">
        <v>33</v>
      </c>
      <c r="C42" s="28">
        <v>4</v>
      </c>
    </row>
    <row r="43" spans="1:10" ht="15" x14ac:dyDescent="0.3">
      <c r="A43" s="27">
        <v>366</v>
      </c>
      <c r="B43" s="27">
        <v>33</v>
      </c>
      <c r="C43" s="28">
        <v>4</v>
      </c>
    </row>
    <row r="44" spans="1:10" ht="15" x14ac:dyDescent="0.3">
      <c r="A44" s="27">
        <v>801</v>
      </c>
      <c r="B44" s="27">
        <v>33</v>
      </c>
      <c r="C44" s="28">
        <v>13</v>
      </c>
    </row>
    <row r="45" spans="1:10" ht="15" x14ac:dyDescent="0.3">
      <c r="A45" s="27">
        <v>1015</v>
      </c>
      <c r="B45" s="27">
        <v>33</v>
      </c>
      <c r="C45" s="28">
        <v>23</v>
      </c>
    </row>
    <row r="46" spans="1:10" ht="15" x14ac:dyDescent="0.3">
      <c r="A46" s="27">
        <v>274</v>
      </c>
      <c r="B46" s="27">
        <v>33</v>
      </c>
      <c r="C46" s="27">
        <v>25</v>
      </c>
    </row>
    <row r="47" spans="1:10" ht="15" x14ac:dyDescent="0.3">
      <c r="A47" s="27">
        <v>1200</v>
      </c>
      <c r="B47" s="27">
        <v>33</v>
      </c>
      <c r="C47" s="28">
        <v>35</v>
      </c>
    </row>
    <row r="48" spans="1:10" ht="15" x14ac:dyDescent="0.3">
      <c r="A48" s="27">
        <v>1179</v>
      </c>
      <c r="B48" s="27">
        <v>33</v>
      </c>
      <c r="C48" s="28">
        <v>36</v>
      </c>
    </row>
    <row r="49" spans="1:3" ht="15" x14ac:dyDescent="0.3">
      <c r="A49" s="27">
        <v>1197</v>
      </c>
      <c r="B49" s="27">
        <v>33</v>
      </c>
      <c r="C49" s="28">
        <v>38</v>
      </c>
    </row>
    <row r="50" spans="1:3" ht="15" x14ac:dyDescent="0.3">
      <c r="A50" s="27">
        <v>401</v>
      </c>
      <c r="B50" s="27">
        <v>33</v>
      </c>
      <c r="C50" s="28">
        <v>38</v>
      </c>
    </row>
    <row r="51" spans="1:3" ht="15" x14ac:dyDescent="0.3">
      <c r="A51" s="27">
        <v>1111</v>
      </c>
      <c r="B51" s="27">
        <v>33</v>
      </c>
      <c r="C51" s="28">
        <v>41</v>
      </c>
    </row>
    <row r="52" spans="1:3" x14ac:dyDescent="0.2">
      <c r="A52" s="28">
        <v>968</v>
      </c>
      <c r="B52" s="28">
        <v>33</v>
      </c>
      <c r="C52" s="28">
        <v>53</v>
      </c>
    </row>
    <row r="53" spans="1:3" ht="15" x14ac:dyDescent="0.3">
      <c r="A53" s="27">
        <v>461</v>
      </c>
      <c r="B53" s="27">
        <v>33</v>
      </c>
      <c r="C53" s="28">
        <v>33</v>
      </c>
    </row>
    <row r="54" spans="1:3" ht="15" x14ac:dyDescent="0.3">
      <c r="A54" s="27">
        <v>473</v>
      </c>
      <c r="B54" s="27">
        <v>33</v>
      </c>
      <c r="C54" s="28">
        <v>35</v>
      </c>
    </row>
    <row r="55" spans="1:3" ht="15" x14ac:dyDescent="0.3">
      <c r="A55" s="27">
        <v>8</v>
      </c>
      <c r="B55" s="27">
        <v>33</v>
      </c>
      <c r="C55" s="28">
        <v>23</v>
      </c>
    </row>
    <row r="56" spans="1:3" ht="15" x14ac:dyDescent="0.3">
      <c r="A56" s="27">
        <v>375</v>
      </c>
      <c r="B56" s="27">
        <v>34</v>
      </c>
      <c r="C56" s="28">
        <v>4</v>
      </c>
    </row>
    <row r="57" spans="1:3" ht="15" x14ac:dyDescent="0.3">
      <c r="A57" s="27">
        <v>331</v>
      </c>
      <c r="B57" s="27">
        <v>34</v>
      </c>
      <c r="C57" s="28">
        <v>8</v>
      </c>
    </row>
    <row r="58" spans="1:3" ht="15" x14ac:dyDescent="0.3">
      <c r="A58" s="27">
        <v>882</v>
      </c>
      <c r="B58" s="27">
        <v>34</v>
      </c>
      <c r="C58" s="28">
        <v>9</v>
      </c>
    </row>
    <row r="59" spans="1:3" ht="15" x14ac:dyDescent="0.3">
      <c r="A59" s="27">
        <v>835</v>
      </c>
      <c r="B59" s="27">
        <v>34</v>
      </c>
      <c r="C59" s="28">
        <v>13</v>
      </c>
    </row>
    <row r="60" spans="1:3" ht="15" x14ac:dyDescent="0.3">
      <c r="A60" s="27">
        <v>1144</v>
      </c>
      <c r="B60" s="27">
        <v>34</v>
      </c>
      <c r="C60" s="28">
        <v>16</v>
      </c>
    </row>
    <row r="61" spans="1:3" ht="15" x14ac:dyDescent="0.3">
      <c r="A61" s="27">
        <v>1063</v>
      </c>
      <c r="B61" s="27">
        <v>34</v>
      </c>
      <c r="C61" s="28">
        <v>25</v>
      </c>
    </row>
    <row r="62" spans="1:3" ht="15" x14ac:dyDescent="0.3">
      <c r="A62" s="27">
        <v>399</v>
      </c>
      <c r="B62" s="27">
        <v>34</v>
      </c>
      <c r="C62" s="28">
        <v>34</v>
      </c>
    </row>
    <row r="63" spans="1:3" ht="15" x14ac:dyDescent="0.3">
      <c r="A63" s="27">
        <v>211</v>
      </c>
      <c r="B63" s="27">
        <v>34</v>
      </c>
      <c r="C63" s="28">
        <v>39</v>
      </c>
    </row>
    <row r="64" spans="1:3" ht="15" x14ac:dyDescent="0.3">
      <c r="A64" s="27">
        <v>755</v>
      </c>
      <c r="B64" s="27">
        <v>34</v>
      </c>
      <c r="C64" s="28">
        <v>56</v>
      </c>
    </row>
    <row r="65" spans="1:3" ht="15" x14ac:dyDescent="0.3">
      <c r="A65" s="27">
        <v>9</v>
      </c>
      <c r="B65" s="27">
        <v>34</v>
      </c>
      <c r="C65" s="28">
        <v>57</v>
      </c>
    </row>
    <row r="66" spans="1:3" ht="15" x14ac:dyDescent="0.3">
      <c r="A66" s="27">
        <v>614</v>
      </c>
      <c r="B66" s="27">
        <v>35</v>
      </c>
      <c r="C66" s="28">
        <v>33</v>
      </c>
    </row>
    <row r="67" spans="1:3" ht="15" x14ac:dyDescent="0.3">
      <c r="A67" s="27">
        <v>611</v>
      </c>
      <c r="B67" s="27">
        <v>35</v>
      </c>
      <c r="C67" s="28">
        <v>47</v>
      </c>
    </row>
    <row r="68" spans="1:3" ht="15" x14ac:dyDescent="0.3">
      <c r="A68" s="27">
        <v>255</v>
      </c>
      <c r="B68" s="27">
        <v>35</v>
      </c>
      <c r="C68" s="28">
        <v>49</v>
      </c>
    </row>
    <row r="69" spans="1:3" ht="15" x14ac:dyDescent="0.3">
      <c r="A69" s="27">
        <v>441</v>
      </c>
      <c r="B69" s="27">
        <v>35</v>
      </c>
      <c r="C69" s="28">
        <v>59</v>
      </c>
    </row>
    <row r="70" spans="1:3" ht="15" x14ac:dyDescent="0.3">
      <c r="A70" s="27">
        <v>546</v>
      </c>
      <c r="B70" s="27">
        <v>36</v>
      </c>
      <c r="C70" s="28">
        <v>10</v>
      </c>
    </row>
    <row r="71" spans="1:3" ht="15" x14ac:dyDescent="0.3">
      <c r="A71" s="27">
        <v>328</v>
      </c>
      <c r="B71" s="27">
        <v>36</v>
      </c>
      <c r="C71" s="28">
        <v>19</v>
      </c>
    </row>
    <row r="72" spans="1:3" ht="15" x14ac:dyDescent="0.3">
      <c r="A72" s="27">
        <v>899</v>
      </c>
      <c r="B72" s="27">
        <v>36</v>
      </c>
      <c r="C72" s="28">
        <v>29</v>
      </c>
    </row>
    <row r="73" spans="1:3" ht="15" x14ac:dyDescent="0.3">
      <c r="A73" s="27">
        <v>810</v>
      </c>
      <c r="B73" s="27">
        <v>36</v>
      </c>
      <c r="C73" s="28">
        <v>36</v>
      </c>
    </row>
    <row r="74" spans="1:3" ht="15" x14ac:dyDescent="0.3">
      <c r="A74" s="27">
        <v>923</v>
      </c>
      <c r="B74" s="27">
        <v>36</v>
      </c>
      <c r="C74" s="28">
        <v>54</v>
      </c>
    </row>
    <row r="75" spans="1:3" ht="15" x14ac:dyDescent="0.3">
      <c r="A75" s="27">
        <v>267</v>
      </c>
      <c r="B75" s="27">
        <v>36</v>
      </c>
      <c r="C75" s="28">
        <v>6</v>
      </c>
    </row>
    <row r="76" spans="1:3" ht="15" x14ac:dyDescent="0.3">
      <c r="A76" s="27">
        <v>435</v>
      </c>
      <c r="B76" s="27">
        <v>36</v>
      </c>
      <c r="C76" s="28">
        <v>31</v>
      </c>
    </row>
    <row r="77" spans="1:3" ht="15" x14ac:dyDescent="0.3">
      <c r="A77" s="27">
        <v>737</v>
      </c>
      <c r="B77" s="27">
        <v>36</v>
      </c>
      <c r="C77" s="28">
        <v>36</v>
      </c>
    </row>
    <row r="78" spans="1:3" ht="15" x14ac:dyDescent="0.3">
      <c r="A78" s="27">
        <v>682</v>
      </c>
      <c r="B78" s="27">
        <v>37</v>
      </c>
      <c r="C78" s="28">
        <v>14</v>
      </c>
    </row>
    <row r="79" spans="1:3" ht="15" x14ac:dyDescent="0.3">
      <c r="A79" s="27">
        <v>398</v>
      </c>
      <c r="B79" s="27">
        <v>37</v>
      </c>
      <c r="C79" s="28">
        <v>20</v>
      </c>
    </row>
    <row r="80" spans="1:3" ht="15" x14ac:dyDescent="0.3">
      <c r="A80" s="27">
        <v>591</v>
      </c>
      <c r="B80" s="27">
        <v>37</v>
      </c>
      <c r="C80" s="28">
        <v>24</v>
      </c>
    </row>
    <row r="81" spans="1:10" ht="15" x14ac:dyDescent="0.3">
      <c r="A81" s="27">
        <v>808</v>
      </c>
      <c r="B81" s="27">
        <v>37</v>
      </c>
      <c r="C81" s="27">
        <v>32</v>
      </c>
    </row>
    <row r="82" spans="1:10" ht="15" x14ac:dyDescent="0.3">
      <c r="A82" s="27">
        <v>881</v>
      </c>
      <c r="B82" s="27">
        <v>37</v>
      </c>
      <c r="C82" s="28">
        <v>39</v>
      </c>
    </row>
    <row r="83" spans="1:10" ht="15" x14ac:dyDescent="0.3">
      <c r="A83" s="27">
        <v>1323</v>
      </c>
      <c r="B83" s="27">
        <v>37</v>
      </c>
      <c r="C83" s="28">
        <v>50</v>
      </c>
    </row>
    <row r="84" spans="1:10" ht="15" x14ac:dyDescent="0.3">
      <c r="A84" s="27">
        <v>575</v>
      </c>
      <c r="B84" s="27">
        <v>37</v>
      </c>
      <c r="C84" s="27">
        <v>43</v>
      </c>
    </row>
    <row r="85" spans="1:10" ht="15" x14ac:dyDescent="0.3">
      <c r="A85" s="27">
        <v>501</v>
      </c>
      <c r="B85" s="27">
        <v>37</v>
      </c>
      <c r="C85" s="27">
        <v>53</v>
      </c>
    </row>
    <row r="86" spans="1:10" ht="15" x14ac:dyDescent="0.3">
      <c r="A86" s="27">
        <v>7</v>
      </c>
      <c r="B86" s="27">
        <v>37</v>
      </c>
      <c r="C86" s="27">
        <v>8</v>
      </c>
    </row>
    <row r="87" spans="1:10" ht="15" x14ac:dyDescent="0.3">
      <c r="A87" s="27">
        <v>621</v>
      </c>
      <c r="B87" s="27">
        <v>38</v>
      </c>
      <c r="C87" s="28">
        <v>4</v>
      </c>
      <c r="J87" s="27"/>
    </row>
    <row r="88" spans="1:10" ht="15" x14ac:dyDescent="0.3">
      <c r="A88" s="27">
        <v>1045</v>
      </c>
      <c r="B88" s="27">
        <v>38</v>
      </c>
      <c r="C88" s="28">
        <v>23</v>
      </c>
      <c r="J88" s="27"/>
    </row>
    <row r="89" spans="1:10" ht="15" x14ac:dyDescent="0.3">
      <c r="A89" s="27">
        <v>388</v>
      </c>
      <c r="B89" s="27">
        <v>38</v>
      </c>
      <c r="C89" s="28">
        <v>24</v>
      </c>
      <c r="J89" s="27"/>
    </row>
    <row r="90" spans="1:10" ht="15" x14ac:dyDescent="0.3">
      <c r="A90" s="27">
        <v>397</v>
      </c>
      <c r="B90" s="27">
        <v>38</v>
      </c>
      <c r="C90" s="28">
        <v>30</v>
      </c>
      <c r="J90" s="27"/>
    </row>
    <row r="91" spans="1:10" ht="15" x14ac:dyDescent="0.3">
      <c r="A91" s="27">
        <v>333</v>
      </c>
      <c r="B91" s="27">
        <v>38</v>
      </c>
      <c r="C91" s="28">
        <v>47</v>
      </c>
      <c r="J91" s="27"/>
    </row>
    <row r="92" spans="1:10" ht="15" x14ac:dyDescent="0.3">
      <c r="A92" s="27">
        <v>966</v>
      </c>
      <c r="B92" s="27">
        <v>38</v>
      </c>
      <c r="C92" s="28">
        <v>49</v>
      </c>
      <c r="J92" s="27"/>
    </row>
    <row r="93" spans="1:10" ht="15" x14ac:dyDescent="0.3">
      <c r="A93" s="27">
        <v>30</v>
      </c>
      <c r="B93" s="27">
        <v>38</v>
      </c>
      <c r="C93" s="28">
        <v>51</v>
      </c>
      <c r="J93" s="27"/>
    </row>
    <row r="94" spans="1:10" ht="15" x14ac:dyDescent="0.3">
      <c r="A94" s="27">
        <v>1142</v>
      </c>
      <c r="B94" s="27">
        <v>38</v>
      </c>
      <c r="C94" s="28">
        <v>57</v>
      </c>
      <c r="J94" s="27"/>
    </row>
    <row r="95" spans="1:10" ht="15" x14ac:dyDescent="0.3">
      <c r="A95" s="27">
        <v>811</v>
      </c>
      <c r="B95" s="27">
        <v>38</v>
      </c>
      <c r="C95" s="27">
        <v>9</v>
      </c>
      <c r="J95" s="27"/>
    </row>
    <row r="96" spans="1:10" ht="15" x14ac:dyDescent="0.3">
      <c r="A96" s="27">
        <v>1086</v>
      </c>
      <c r="B96" s="27">
        <v>38</v>
      </c>
      <c r="C96" s="27">
        <v>24</v>
      </c>
      <c r="J96" s="27"/>
    </row>
    <row r="97" spans="1:10" ht="15" x14ac:dyDescent="0.3">
      <c r="A97" s="27">
        <v>806</v>
      </c>
      <c r="B97" s="27">
        <v>38</v>
      </c>
      <c r="C97" s="27">
        <v>55</v>
      </c>
      <c r="J97" s="27"/>
    </row>
    <row r="98" spans="1:10" ht="15" x14ac:dyDescent="0.3">
      <c r="A98" s="27">
        <v>796</v>
      </c>
      <c r="B98" s="27">
        <v>38</v>
      </c>
      <c r="C98" s="27">
        <v>58</v>
      </c>
      <c r="J98" s="27"/>
    </row>
    <row r="99" spans="1:10" ht="15" x14ac:dyDescent="0.3">
      <c r="A99" s="27">
        <v>2</v>
      </c>
      <c r="B99" s="27">
        <v>38</v>
      </c>
      <c r="C99" s="27">
        <v>28</v>
      </c>
      <c r="J99" s="27"/>
    </row>
    <row r="100" spans="1:10" ht="15" x14ac:dyDescent="0.3">
      <c r="A100" s="27">
        <v>19</v>
      </c>
      <c r="B100" s="27">
        <v>38</v>
      </c>
      <c r="C100" s="27">
        <v>56</v>
      </c>
      <c r="J100" s="27"/>
    </row>
    <row r="101" spans="1:10" ht="15" x14ac:dyDescent="0.3">
      <c r="A101" s="27">
        <v>1149</v>
      </c>
      <c r="B101" s="27">
        <v>39</v>
      </c>
      <c r="C101" s="28">
        <v>1</v>
      </c>
      <c r="J101" s="27"/>
    </row>
    <row r="102" spans="1:10" ht="15" x14ac:dyDescent="0.3">
      <c r="A102" s="27">
        <v>707</v>
      </c>
      <c r="B102" s="27">
        <v>39</v>
      </c>
      <c r="C102" s="28">
        <v>2</v>
      </c>
      <c r="J102" s="27"/>
    </row>
    <row r="103" spans="1:10" ht="15" x14ac:dyDescent="0.3">
      <c r="A103" s="27">
        <v>1165</v>
      </c>
      <c r="B103" s="27">
        <v>39</v>
      </c>
      <c r="C103" s="28">
        <v>5</v>
      </c>
      <c r="J103" s="27"/>
    </row>
    <row r="104" spans="1:10" ht="15" x14ac:dyDescent="0.3">
      <c r="A104" s="27">
        <v>622</v>
      </c>
      <c r="B104" s="27">
        <v>39</v>
      </c>
      <c r="C104" s="28">
        <v>12</v>
      </c>
      <c r="J104" s="27"/>
    </row>
    <row r="105" spans="1:10" ht="15" x14ac:dyDescent="0.3">
      <c r="A105" s="27">
        <v>392</v>
      </c>
      <c r="B105" s="27">
        <v>39</v>
      </c>
      <c r="C105" s="28">
        <v>15</v>
      </c>
      <c r="J105" s="27"/>
    </row>
    <row r="106" spans="1:10" ht="15" x14ac:dyDescent="0.3">
      <c r="A106" s="27">
        <v>1126</v>
      </c>
      <c r="B106" s="27">
        <v>39</v>
      </c>
      <c r="C106" s="28">
        <v>17</v>
      </c>
      <c r="J106" s="27"/>
    </row>
    <row r="107" spans="1:10" ht="15" x14ac:dyDescent="0.3">
      <c r="A107" s="27">
        <v>1202</v>
      </c>
      <c r="B107" s="27">
        <v>39</v>
      </c>
      <c r="C107" s="27">
        <v>20</v>
      </c>
      <c r="J107" s="27"/>
    </row>
    <row r="108" spans="1:10" ht="15" x14ac:dyDescent="0.3">
      <c r="A108" s="27">
        <v>1199</v>
      </c>
      <c r="B108" s="27">
        <v>39</v>
      </c>
      <c r="C108" s="27">
        <v>22</v>
      </c>
      <c r="J108" s="27"/>
    </row>
    <row r="109" spans="1:10" ht="15" x14ac:dyDescent="0.3">
      <c r="A109" s="27">
        <v>396</v>
      </c>
      <c r="B109" s="27">
        <v>39</v>
      </c>
      <c r="C109" s="28">
        <v>24</v>
      </c>
      <c r="J109" s="27"/>
    </row>
    <row r="110" spans="1:10" ht="15" x14ac:dyDescent="0.3">
      <c r="A110" s="27">
        <v>834</v>
      </c>
      <c r="B110" s="27">
        <v>39</v>
      </c>
      <c r="C110" s="28">
        <v>36</v>
      </c>
      <c r="J110" s="27"/>
    </row>
    <row r="111" spans="1:10" ht="15" x14ac:dyDescent="0.3">
      <c r="A111" s="27">
        <v>1123</v>
      </c>
      <c r="B111" s="27">
        <v>39</v>
      </c>
      <c r="C111" s="28">
        <v>49</v>
      </c>
      <c r="J111" s="27"/>
    </row>
    <row r="112" spans="1:10" ht="15" x14ac:dyDescent="0.3">
      <c r="A112" s="27">
        <v>620</v>
      </c>
      <c r="B112" s="27">
        <v>39</v>
      </c>
      <c r="C112" s="27">
        <v>7</v>
      </c>
      <c r="J112" s="27"/>
    </row>
    <row r="113" spans="1:10" ht="15" x14ac:dyDescent="0.3">
      <c r="A113" s="27">
        <v>900</v>
      </c>
      <c r="B113" s="27">
        <v>39</v>
      </c>
      <c r="C113" s="27">
        <v>12</v>
      </c>
      <c r="J113" s="27"/>
    </row>
    <row r="114" spans="1:10" ht="15" x14ac:dyDescent="0.3">
      <c r="A114" s="27">
        <v>509</v>
      </c>
      <c r="B114" s="27">
        <v>39</v>
      </c>
      <c r="C114" s="27">
        <v>16</v>
      </c>
      <c r="J114" s="27"/>
    </row>
    <row r="115" spans="1:10" ht="15" x14ac:dyDescent="0.3">
      <c r="A115" s="27">
        <v>1312</v>
      </c>
      <c r="B115" s="27">
        <v>39</v>
      </c>
      <c r="C115" s="27">
        <v>42</v>
      </c>
      <c r="J115" s="27"/>
    </row>
    <row r="116" spans="1:10" ht="15" x14ac:dyDescent="0.3">
      <c r="A116" s="27">
        <v>704</v>
      </c>
      <c r="B116" s="27">
        <v>39</v>
      </c>
      <c r="C116" s="27">
        <v>50</v>
      </c>
      <c r="J116" s="27"/>
    </row>
    <row r="117" spans="1:10" ht="15" x14ac:dyDescent="0.3">
      <c r="A117" s="27">
        <v>535</v>
      </c>
      <c r="B117" s="27">
        <v>40</v>
      </c>
      <c r="C117" s="28">
        <v>12</v>
      </c>
      <c r="J117" s="27"/>
    </row>
    <row r="118" spans="1:10" ht="15" x14ac:dyDescent="0.3">
      <c r="A118" s="27">
        <v>1194</v>
      </c>
      <c r="B118" s="27">
        <v>40</v>
      </c>
      <c r="C118" s="28">
        <v>17</v>
      </c>
      <c r="J118" s="27"/>
    </row>
    <row r="119" spans="1:10" ht="15" x14ac:dyDescent="0.3">
      <c r="A119" s="27">
        <v>1085</v>
      </c>
      <c r="B119" s="27">
        <v>40</v>
      </c>
      <c r="C119" s="28">
        <v>23</v>
      </c>
      <c r="J119" s="27"/>
    </row>
    <row r="120" spans="1:10" ht="15" x14ac:dyDescent="0.3">
      <c r="A120" s="27">
        <v>790</v>
      </c>
      <c r="B120" s="27">
        <v>40</v>
      </c>
      <c r="C120" s="28">
        <v>31</v>
      </c>
      <c r="J120" s="27"/>
    </row>
    <row r="121" spans="1:10" ht="15" x14ac:dyDescent="0.3">
      <c r="A121" s="27">
        <v>764</v>
      </c>
      <c r="B121" s="27">
        <v>40</v>
      </c>
      <c r="C121" s="28">
        <v>35</v>
      </c>
      <c r="J121" s="27"/>
    </row>
    <row r="122" spans="1:10" ht="15" x14ac:dyDescent="0.3">
      <c r="A122" s="27">
        <v>736</v>
      </c>
      <c r="B122" s="27">
        <v>40</v>
      </c>
      <c r="C122" s="28">
        <v>35</v>
      </c>
      <c r="J122" s="27"/>
    </row>
    <row r="123" spans="1:10" ht="15" x14ac:dyDescent="0.3">
      <c r="A123" s="27">
        <v>563</v>
      </c>
      <c r="B123" s="27">
        <v>40</v>
      </c>
      <c r="C123" s="27">
        <v>39</v>
      </c>
      <c r="J123" s="27"/>
    </row>
    <row r="124" spans="1:10" ht="15" x14ac:dyDescent="0.3">
      <c r="A124" s="27">
        <v>1127</v>
      </c>
      <c r="B124" s="27">
        <v>40</v>
      </c>
      <c r="C124" s="27">
        <v>56</v>
      </c>
      <c r="J124" s="27"/>
    </row>
    <row r="125" spans="1:10" ht="15" x14ac:dyDescent="0.3">
      <c r="A125" s="27">
        <v>1050</v>
      </c>
      <c r="B125" s="27">
        <v>40</v>
      </c>
      <c r="C125" s="27">
        <v>57</v>
      </c>
      <c r="J125" s="27"/>
    </row>
    <row r="126" spans="1:10" ht="15" x14ac:dyDescent="0.3">
      <c r="A126" s="27">
        <v>1087</v>
      </c>
      <c r="B126" s="27">
        <v>40</v>
      </c>
      <c r="C126" s="27">
        <v>20</v>
      </c>
      <c r="J126" s="27"/>
    </row>
    <row r="127" spans="1:10" ht="15" x14ac:dyDescent="0.3">
      <c r="A127" s="27">
        <v>1319</v>
      </c>
      <c r="B127" s="27">
        <v>40</v>
      </c>
      <c r="C127" s="27">
        <v>21</v>
      </c>
      <c r="J127" s="27"/>
    </row>
    <row r="128" spans="1:10" ht="15" x14ac:dyDescent="0.3">
      <c r="A128" s="27">
        <v>332</v>
      </c>
      <c r="B128" s="27">
        <v>41</v>
      </c>
      <c r="C128" s="27">
        <v>1</v>
      </c>
      <c r="J128" s="27"/>
    </row>
    <row r="129" spans="1:10" ht="15" x14ac:dyDescent="0.3">
      <c r="A129" s="27">
        <v>878</v>
      </c>
      <c r="B129" s="27">
        <v>41</v>
      </c>
      <c r="C129" s="27">
        <v>15</v>
      </c>
      <c r="J129" s="27"/>
    </row>
    <row r="130" spans="1:10" ht="15" x14ac:dyDescent="0.3">
      <c r="A130" s="27">
        <v>380</v>
      </c>
      <c r="B130" s="27">
        <v>41</v>
      </c>
      <c r="C130" s="27">
        <v>18</v>
      </c>
      <c r="J130" s="27"/>
    </row>
    <row r="131" spans="1:10" ht="15" x14ac:dyDescent="0.3">
      <c r="A131" s="27">
        <v>967</v>
      </c>
      <c r="B131" s="27">
        <v>41</v>
      </c>
      <c r="C131" s="27">
        <v>23</v>
      </c>
      <c r="J131" s="27"/>
    </row>
    <row r="132" spans="1:10" ht="15" x14ac:dyDescent="0.3">
      <c r="A132" s="27">
        <v>736</v>
      </c>
      <c r="B132" s="27">
        <v>41</v>
      </c>
      <c r="C132" s="27">
        <v>28</v>
      </c>
      <c r="J132" s="27"/>
    </row>
    <row r="133" spans="1:10" ht="15" x14ac:dyDescent="0.3">
      <c r="A133" s="27">
        <v>549</v>
      </c>
      <c r="B133" s="27">
        <v>41</v>
      </c>
      <c r="C133" s="27">
        <v>30</v>
      </c>
      <c r="J133" s="27"/>
    </row>
    <row r="134" spans="1:10" ht="15" x14ac:dyDescent="0.3">
      <c r="A134" s="27">
        <v>321</v>
      </c>
      <c r="B134" s="27">
        <v>41</v>
      </c>
      <c r="C134" s="27">
        <v>41</v>
      </c>
      <c r="J134" s="27"/>
    </row>
    <row r="135" spans="1:10" ht="15" x14ac:dyDescent="0.3">
      <c r="A135" s="27">
        <v>864</v>
      </c>
      <c r="B135" s="27">
        <v>41</v>
      </c>
      <c r="C135" s="27">
        <v>54</v>
      </c>
      <c r="J135" s="27"/>
    </row>
    <row r="136" spans="1:10" ht="15" x14ac:dyDescent="0.3">
      <c r="A136" s="28">
        <v>491</v>
      </c>
      <c r="B136" s="28">
        <v>41</v>
      </c>
      <c r="C136" s="28">
        <v>15</v>
      </c>
      <c r="J136" s="27"/>
    </row>
    <row r="137" spans="1:10" ht="15" x14ac:dyDescent="0.3">
      <c r="A137" s="27">
        <v>1277</v>
      </c>
      <c r="B137" s="27">
        <v>41</v>
      </c>
      <c r="C137" s="27">
        <v>34</v>
      </c>
      <c r="J137" s="27"/>
    </row>
    <row r="138" spans="1:10" ht="15" x14ac:dyDescent="0.3">
      <c r="A138" s="27">
        <v>496</v>
      </c>
      <c r="B138" s="27">
        <v>41</v>
      </c>
      <c r="C138" s="27">
        <v>42</v>
      </c>
      <c r="J138" s="27"/>
    </row>
    <row r="139" spans="1:10" ht="15" x14ac:dyDescent="0.3">
      <c r="A139" s="27">
        <v>618</v>
      </c>
      <c r="B139" s="27">
        <v>41</v>
      </c>
      <c r="C139" s="27">
        <v>48</v>
      </c>
      <c r="J139" s="27"/>
    </row>
    <row r="140" spans="1:10" ht="15" x14ac:dyDescent="0.3">
      <c r="A140" s="27">
        <v>484</v>
      </c>
      <c r="B140" s="27">
        <v>41</v>
      </c>
      <c r="C140" s="27">
        <v>57</v>
      </c>
      <c r="J140" s="27"/>
    </row>
    <row r="141" spans="1:10" ht="15" x14ac:dyDescent="0.3">
      <c r="A141" s="27">
        <v>4</v>
      </c>
      <c r="B141" s="27">
        <v>41</v>
      </c>
      <c r="C141" s="27">
        <v>58</v>
      </c>
      <c r="J141" s="27"/>
    </row>
    <row r="142" spans="1:10" ht="15" x14ac:dyDescent="0.3">
      <c r="A142" s="27">
        <v>751</v>
      </c>
      <c r="B142" s="27">
        <v>42</v>
      </c>
      <c r="C142" s="27">
        <v>19</v>
      </c>
      <c r="J142" s="27"/>
    </row>
    <row r="143" spans="1:10" ht="15" x14ac:dyDescent="0.3">
      <c r="A143" s="27">
        <v>1033</v>
      </c>
      <c r="B143" s="27">
        <v>42</v>
      </c>
      <c r="C143" s="27">
        <v>55</v>
      </c>
      <c r="J143" s="27"/>
    </row>
    <row r="144" spans="1:10" ht="15" x14ac:dyDescent="0.3">
      <c r="A144" s="27">
        <v>229</v>
      </c>
      <c r="B144" s="27">
        <v>42</v>
      </c>
      <c r="C144" s="27">
        <v>59</v>
      </c>
    </row>
    <row r="145" spans="1:10" ht="15" x14ac:dyDescent="0.3">
      <c r="A145" s="27">
        <v>802</v>
      </c>
      <c r="B145" s="27">
        <v>42</v>
      </c>
      <c r="C145" s="27">
        <v>16</v>
      </c>
    </row>
    <row r="146" spans="1:10" ht="15" x14ac:dyDescent="0.3">
      <c r="A146" s="27">
        <v>482</v>
      </c>
      <c r="B146" s="27">
        <v>42</v>
      </c>
      <c r="C146" s="27">
        <v>29</v>
      </c>
      <c r="J146" s="27"/>
    </row>
    <row r="147" spans="1:10" ht="15" x14ac:dyDescent="0.3">
      <c r="A147" s="27">
        <v>508</v>
      </c>
      <c r="B147" s="27">
        <v>42</v>
      </c>
      <c r="C147" s="27">
        <v>33</v>
      </c>
      <c r="J147" s="27"/>
    </row>
    <row r="148" spans="1:10" ht="15" x14ac:dyDescent="0.3">
      <c r="A148" s="27">
        <v>1325</v>
      </c>
      <c r="B148" s="27">
        <v>42</v>
      </c>
      <c r="C148" s="27">
        <v>35</v>
      </c>
      <c r="J148" s="27"/>
    </row>
    <row r="149" spans="1:10" ht="15" x14ac:dyDescent="0.3">
      <c r="A149" s="27">
        <v>594</v>
      </c>
      <c r="B149" s="27">
        <v>42</v>
      </c>
      <c r="C149" s="27">
        <v>37</v>
      </c>
    </row>
    <row r="150" spans="1:10" ht="15" x14ac:dyDescent="0.3">
      <c r="A150" s="27">
        <v>1326</v>
      </c>
      <c r="B150" s="27">
        <v>42</v>
      </c>
      <c r="C150" s="27">
        <v>38</v>
      </c>
    </row>
    <row r="151" spans="1:10" ht="15" x14ac:dyDescent="0.3">
      <c r="A151" s="27">
        <v>504</v>
      </c>
      <c r="B151" s="27">
        <v>42</v>
      </c>
      <c r="C151" s="27">
        <v>39</v>
      </c>
      <c r="J151" s="27"/>
    </row>
    <row r="152" spans="1:10" ht="15" x14ac:dyDescent="0.3">
      <c r="A152" s="27">
        <v>833</v>
      </c>
      <c r="B152" s="27">
        <v>42</v>
      </c>
      <c r="C152" s="27">
        <v>47</v>
      </c>
      <c r="J152" s="27"/>
    </row>
    <row r="153" spans="1:10" ht="15" x14ac:dyDescent="0.3">
      <c r="A153" s="27">
        <v>1153</v>
      </c>
      <c r="B153" s="27">
        <v>43</v>
      </c>
      <c r="C153" s="27">
        <v>3</v>
      </c>
      <c r="J153" s="27"/>
    </row>
    <row r="154" spans="1:10" ht="15" x14ac:dyDescent="0.3">
      <c r="A154" s="27">
        <v>365</v>
      </c>
      <c r="B154" s="27">
        <v>43</v>
      </c>
      <c r="C154" s="27">
        <v>5</v>
      </c>
      <c r="J154" s="27"/>
    </row>
    <row r="155" spans="1:10" ht="15" x14ac:dyDescent="0.3">
      <c r="A155" s="27">
        <v>702</v>
      </c>
      <c r="B155" s="27">
        <v>43</v>
      </c>
      <c r="C155" s="27">
        <v>17</v>
      </c>
    </row>
    <row r="156" spans="1:10" ht="15" x14ac:dyDescent="0.3">
      <c r="A156" s="27">
        <v>391</v>
      </c>
      <c r="B156" s="27">
        <v>43</v>
      </c>
      <c r="C156" s="27">
        <v>38</v>
      </c>
      <c r="J156" s="27"/>
    </row>
    <row r="157" spans="1:10" ht="15" x14ac:dyDescent="0.3">
      <c r="A157" s="27">
        <v>557</v>
      </c>
      <c r="B157" s="27">
        <v>43</v>
      </c>
      <c r="C157" s="27">
        <v>44</v>
      </c>
    </row>
    <row r="158" spans="1:10" x14ac:dyDescent="0.2">
      <c r="A158" s="28">
        <v>400</v>
      </c>
      <c r="B158" s="28">
        <v>43</v>
      </c>
      <c r="C158" s="28">
        <v>46</v>
      </c>
    </row>
    <row r="159" spans="1:10" x14ac:dyDescent="0.2">
      <c r="A159" s="28">
        <v>222</v>
      </c>
      <c r="B159" s="28">
        <v>43</v>
      </c>
      <c r="C159" s="28">
        <v>47</v>
      </c>
    </row>
    <row r="160" spans="1:10" x14ac:dyDescent="0.2">
      <c r="A160" s="28">
        <v>350</v>
      </c>
      <c r="B160" s="28">
        <v>43</v>
      </c>
      <c r="C160" s="28">
        <v>49</v>
      </c>
    </row>
    <row r="161" spans="1:3" ht="15" x14ac:dyDescent="0.3">
      <c r="A161" s="27">
        <v>228</v>
      </c>
      <c r="B161" s="27">
        <v>43</v>
      </c>
      <c r="C161" s="27">
        <v>51</v>
      </c>
    </row>
    <row r="162" spans="1:3" ht="15" x14ac:dyDescent="0.3">
      <c r="A162" s="27">
        <v>1193</v>
      </c>
      <c r="B162" s="27">
        <v>43</v>
      </c>
      <c r="C162" s="27">
        <v>53</v>
      </c>
    </row>
    <row r="163" spans="1:3" ht="15" x14ac:dyDescent="0.3">
      <c r="A163" s="27">
        <v>507</v>
      </c>
      <c r="B163" s="27">
        <v>43</v>
      </c>
      <c r="C163" s="27">
        <v>0</v>
      </c>
    </row>
    <row r="164" spans="1:3" ht="15" x14ac:dyDescent="0.3">
      <c r="A164" s="27">
        <v>580</v>
      </c>
      <c r="B164" s="27">
        <v>43</v>
      </c>
      <c r="C164" s="27">
        <v>6</v>
      </c>
    </row>
    <row r="165" spans="1:3" ht="15" x14ac:dyDescent="0.3">
      <c r="A165" s="27">
        <v>31</v>
      </c>
      <c r="B165" s="27">
        <v>43</v>
      </c>
      <c r="C165" s="27">
        <v>12</v>
      </c>
    </row>
    <row r="166" spans="1:3" ht="15" x14ac:dyDescent="0.3">
      <c r="A166" s="27">
        <v>265</v>
      </c>
      <c r="B166" s="27">
        <v>43</v>
      </c>
      <c r="C166" s="27">
        <v>16</v>
      </c>
    </row>
    <row r="167" spans="1:3" ht="15" x14ac:dyDescent="0.3">
      <c r="A167" s="27">
        <v>753</v>
      </c>
      <c r="B167" s="27">
        <v>43</v>
      </c>
      <c r="C167" s="27">
        <v>20</v>
      </c>
    </row>
    <row r="168" spans="1:3" ht="15" x14ac:dyDescent="0.3">
      <c r="A168" s="27">
        <v>617</v>
      </c>
      <c r="B168" s="27">
        <v>43</v>
      </c>
      <c r="C168" s="27">
        <v>32</v>
      </c>
    </row>
    <row r="169" spans="1:3" ht="15" x14ac:dyDescent="0.3">
      <c r="A169" s="27">
        <v>1084</v>
      </c>
      <c r="B169" s="27">
        <v>43</v>
      </c>
      <c r="C169" s="27">
        <v>34</v>
      </c>
    </row>
    <row r="170" spans="1:3" ht="15" x14ac:dyDescent="0.3">
      <c r="A170" s="27">
        <v>1083</v>
      </c>
      <c r="B170" s="27">
        <v>43</v>
      </c>
      <c r="C170" s="27">
        <v>43</v>
      </c>
    </row>
    <row r="171" spans="1:3" ht="15" x14ac:dyDescent="0.3">
      <c r="A171" s="27">
        <v>209</v>
      </c>
      <c r="B171" s="27">
        <v>43</v>
      </c>
      <c r="C171" s="27">
        <v>50</v>
      </c>
    </row>
    <row r="172" spans="1:3" ht="15" x14ac:dyDescent="0.3">
      <c r="A172" s="27">
        <v>1320</v>
      </c>
      <c r="B172" s="27">
        <v>43</v>
      </c>
      <c r="C172" s="27">
        <v>51</v>
      </c>
    </row>
    <row r="173" spans="1:3" ht="15" x14ac:dyDescent="0.3">
      <c r="A173" s="27">
        <v>1314</v>
      </c>
      <c r="B173" s="27">
        <v>43</v>
      </c>
      <c r="C173" s="27">
        <v>52</v>
      </c>
    </row>
    <row r="174" spans="1:3" ht="15" x14ac:dyDescent="0.3">
      <c r="A174" s="27">
        <v>498</v>
      </c>
      <c r="B174" s="27">
        <v>43</v>
      </c>
      <c r="C174" s="27">
        <v>24</v>
      </c>
    </row>
    <row r="175" spans="1:3" ht="15" x14ac:dyDescent="0.3">
      <c r="A175" s="27">
        <v>1161</v>
      </c>
      <c r="B175" s="27">
        <v>44</v>
      </c>
      <c r="C175" s="27">
        <v>3</v>
      </c>
    </row>
    <row r="176" spans="1:3" ht="15" x14ac:dyDescent="0.3">
      <c r="A176" s="27">
        <v>821</v>
      </c>
      <c r="B176" s="27">
        <v>44</v>
      </c>
      <c r="C176" s="27">
        <v>7</v>
      </c>
    </row>
    <row r="177" spans="1:3" ht="15" x14ac:dyDescent="0.3">
      <c r="A177" s="27">
        <v>389</v>
      </c>
      <c r="B177" s="27">
        <v>44</v>
      </c>
      <c r="C177" s="27">
        <v>11</v>
      </c>
    </row>
    <row r="178" spans="1:3" ht="15" x14ac:dyDescent="0.3">
      <c r="A178" s="27">
        <v>544</v>
      </c>
      <c r="B178" s="27">
        <v>44</v>
      </c>
      <c r="C178" s="27">
        <v>20</v>
      </c>
    </row>
    <row r="179" spans="1:3" ht="15" x14ac:dyDescent="0.3">
      <c r="A179" s="27">
        <v>390</v>
      </c>
      <c r="B179" s="27">
        <v>44</v>
      </c>
      <c r="C179" s="27">
        <v>25</v>
      </c>
    </row>
    <row r="180" spans="1:3" ht="15" x14ac:dyDescent="0.3">
      <c r="A180" s="27">
        <v>1030</v>
      </c>
      <c r="B180" s="27">
        <v>44</v>
      </c>
      <c r="C180" s="27">
        <v>46</v>
      </c>
    </row>
    <row r="181" spans="1:3" ht="15" x14ac:dyDescent="0.3">
      <c r="A181" s="27">
        <v>782</v>
      </c>
      <c r="B181" s="27">
        <v>44</v>
      </c>
      <c r="C181" s="27">
        <v>49</v>
      </c>
    </row>
    <row r="182" spans="1:3" ht="15" x14ac:dyDescent="0.3">
      <c r="A182" s="27">
        <v>1044</v>
      </c>
      <c r="B182" s="27">
        <v>44</v>
      </c>
      <c r="C182" s="27">
        <v>3</v>
      </c>
    </row>
    <row r="183" spans="1:3" ht="15" x14ac:dyDescent="0.3">
      <c r="A183" s="27">
        <v>494</v>
      </c>
      <c r="B183" s="27">
        <v>44</v>
      </c>
      <c r="C183" s="27">
        <v>25</v>
      </c>
    </row>
    <row r="184" spans="1:3" ht="15" x14ac:dyDescent="0.3">
      <c r="A184" s="27">
        <v>809</v>
      </c>
      <c r="B184" s="28">
        <v>44</v>
      </c>
      <c r="C184" s="28">
        <v>41</v>
      </c>
    </row>
    <row r="185" spans="1:3" ht="15" x14ac:dyDescent="0.3">
      <c r="A185" s="27">
        <v>1052</v>
      </c>
      <c r="B185" s="27">
        <v>44</v>
      </c>
      <c r="C185" s="27">
        <v>57</v>
      </c>
    </row>
    <row r="186" spans="1:3" ht="15" x14ac:dyDescent="0.3">
      <c r="A186" s="27">
        <v>1065</v>
      </c>
      <c r="B186" s="27">
        <v>45</v>
      </c>
      <c r="C186" s="27">
        <v>0</v>
      </c>
    </row>
    <row r="187" spans="1:3" ht="15" x14ac:dyDescent="0.3">
      <c r="A187" s="27">
        <v>1056</v>
      </c>
      <c r="B187" s="27">
        <v>45</v>
      </c>
      <c r="C187" s="27">
        <v>4</v>
      </c>
    </row>
    <row r="188" spans="1:3" ht="15" x14ac:dyDescent="0.3">
      <c r="A188" s="27">
        <v>342</v>
      </c>
      <c r="B188" s="27">
        <v>45</v>
      </c>
      <c r="C188" s="27">
        <v>58</v>
      </c>
    </row>
    <row r="189" spans="1:3" ht="15" x14ac:dyDescent="0.3">
      <c r="A189" s="27">
        <v>1294</v>
      </c>
      <c r="B189" s="27">
        <v>45</v>
      </c>
      <c r="C189" s="27">
        <v>21</v>
      </c>
    </row>
    <row r="190" spans="1:3" ht="15" x14ac:dyDescent="0.3">
      <c r="A190" s="27">
        <v>503</v>
      </c>
      <c r="B190" s="27">
        <v>45</v>
      </c>
      <c r="C190" s="28">
        <v>29</v>
      </c>
    </row>
    <row r="191" spans="1:3" ht="15" x14ac:dyDescent="0.3">
      <c r="A191" s="27">
        <v>480</v>
      </c>
      <c r="B191" s="27">
        <v>45</v>
      </c>
      <c r="C191" s="28">
        <v>39</v>
      </c>
    </row>
    <row r="192" spans="1:3" ht="15" x14ac:dyDescent="0.3">
      <c r="A192" s="27">
        <v>14</v>
      </c>
      <c r="B192" s="27">
        <v>45</v>
      </c>
      <c r="C192" s="28">
        <v>33</v>
      </c>
    </row>
    <row r="193" spans="1:3" ht="15" x14ac:dyDescent="0.3">
      <c r="A193" s="27">
        <v>361</v>
      </c>
      <c r="B193" s="27">
        <v>46</v>
      </c>
      <c r="C193" s="27">
        <v>35</v>
      </c>
    </row>
    <row r="194" spans="1:3" ht="15" x14ac:dyDescent="0.3">
      <c r="A194" s="27">
        <v>377</v>
      </c>
      <c r="B194" s="27">
        <v>46</v>
      </c>
      <c r="C194" s="27">
        <v>35</v>
      </c>
    </row>
    <row r="195" spans="1:3" ht="15" x14ac:dyDescent="0.3">
      <c r="A195" s="27">
        <v>619</v>
      </c>
      <c r="B195" s="27">
        <v>46</v>
      </c>
      <c r="C195" s="27">
        <v>39</v>
      </c>
    </row>
    <row r="196" spans="1:3" ht="15" x14ac:dyDescent="0.3">
      <c r="A196" s="27">
        <v>454</v>
      </c>
      <c r="B196" s="27">
        <v>46</v>
      </c>
      <c r="C196" s="28">
        <v>10</v>
      </c>
    </row>
    <row r="197" spans="1:3" x14ac:dyDescent="0.2">
      <c r="A197" s="28">
        <v>506</v>
      </c>
      <c r="B197" s="28">
        <v>46</v>
      </c>
      <c r="C197" s="28">
        <v>12</v>
      </c>
    </row>
    <row r="198" spans="1:3" x14ac:dyDescent="0.2">
      <c r="A198" s="28">
        <v>1322</v>
      </c>
      <c r="B198" s="28">
        <v>46</v>
      </c>
      <c r="C198" s="28">
        <v>20</v>
      </c>
    </row>
    <row r="199" spans="1:3" ht="15" x14ac:dyDescent="0.3">
      <c r="A199" s="27">
        <v>483</v>
      </c>
      <c r="B199" s="27">
        <v>46</v>
      </c>
      <c r="C199" s="28">
        <v>24</v>
      </c>
    </row>
    <row r="200" spans="1:3" ht="15" x14ac:dyDescent="0.3">
      <c r="A200" s="27">
        <v>502</v>
      </c>
      <c r="B200" s="27">
        <v>46</v>
      </c>
      <c r="C200" s="28">
        <v>25</v>
      </c>
    </row>
    <row r="201" spans="1:3" ht="15" x14ac:dyDescent="0.3">
      <c r="A201" s="27">
        <v>465</v>
      </c>
      <c r="B201" s="27">
        <v>46</v>
      </c>
      <c r="C201" s="28">
        <v>28</v>
      </c>
    </row>
    <row r="202" spans="1:3" ht="15" x14ac:dyDescent="0.3">
      <c r="A202" s="27">
        <v>469</v>
      </c>
      <c r="B202" s="27">
        <v>46</v>
      </c>
      <c r="C202" s="28">
        <v>50</v>
      </c>
    </row>
    <row r="203" spans="1:3" ht="15" x14ac:dyDescent="0.3">
      <c r="A203" s="27">
        <v>1</v>
      </c>
      <c r="B203" s="27">
        <v>47</v>
      </c>
      <c r="C203" s="27">
        <v>29</v>
      </c>
    </row>
    <row r="204" spans="1:3" ht="15" x14ac:dyDescent="0.3">
      <c r="A204" s="27">
        <v>1172</v>
      </c>
      <c r="B204" s="27">
        <v>47</v>
      </c>
      <c r="C204" s="27">
        <v>45</v>
      </c>
    </row>
    <row r="205" spans="1:3" ht="15" x14ac:dyDescent="0.3">
      <c r="A205" s="27">
        <v>1186</v>
      </c>
      <c r="B205" s="27">
        <v>47</v>
      </c>
      <c r="C205" s="27">
        <v>46</v>
      </c>
    </row>
    <row r="206" spans="1:3" ht="15" x14ac:dyDescent="0.3">
      <c r="A206" s="27">
        <v>1269</v>
      </c>
      <c r="B206" s="27">
        <v>47</v>
      </c>
      <c r="C206" s="28">
        <v>47</v>
      </c>
    </row>
    <row r="207" spans="1:3" ht="15" x14ac:dyDescent="0.3">
      <c r="A207" s="27">
        <v>1113</v>
      </c>
      <c r="B207" s="27">
        <v>48</v>
      </c>
      <c r="C207" s="27">
        <v>4</v>
      </c>
    </row>
    <row r="208" spans="1:3" ht="15" x14ac:dyDescent="0.3">
      <c r="A208" s="27">
        <v>243</v>
      </c>
      <c r="B208" s="27">
        <v>48</v>
      </c>
      <c r="C208" s="27">
        <v>8</v>
      </c>
    </row>
    <row r="209" spans="1:3" ht="15" x14ac:dyDescent="0.3">
      <c r="A209" s="27">
        <v>1195</v>
      </c>
      <c r="B209" s="27">
        <v>48</v>
      </c>
      <c r="C209" s="27">
        <v>28</v>
      </c>
    </row>
    <row r="210" spans="1:3" ht="15" x14ac:dyDescent="0.3">
      <c r="A210" s="27">
        <v>1119</v>
      </c>
      <c r="B210" s="27">
        <v>48</v>
      </c>
      <c r="C210" s="28">
        <v>59</v>
      </c>
    </row>
    <row r="211" spans="1:3" ht="15" x14ac:dyDescent="0.3">
      <c r="A211" s="27">
        <v>446</v>
      </c>
      <c r="B211" s="27">
        <v>48</v>
      </c>
      <c r="C211" s="28">
        <v>26</v>
      </c>
    </row>
    <row r="212" spans="1:3" ht="15" x14ac:dyDescent="0.3">
      <c r="A212" s="27">
        <v>1315</v>
      </c>
      <c r="B212" s="27">
        <v>48</v>
      </c>
      <c r="C212" s="28">
        <v>31</v>
      </c>
    </row>
    <row r="213" spans="1:3" ht="15" x14ac:dyDescent="0.3">
      <c r="A213" s="27">
        <v>584</v>
      </c>
      <c r="B213" s="27">
        <v>49</v>
      </c>
      <c r="C213" s="28">
        <v>22</v>
      </c>
    </row>
    <row r="214" spans="1:3" ht="15" x14ac:dyDescent="0.3">
      <c r="A214" s="27">
        <v>1118</v>
      </c>
      <c r="B214" s="27">
        <v>49</v>
      </c>
      <c r="C214" s="28">
        <v>37</v>
      </c>
    </row>
    <row r="215" spans="1:3" ht="15" x14ac:dyDescent="0.3">
      <c r="A215" s="27">
        <v>1062</v>
      </c>
      <c r="B215" s="27">
        <v>49</v>
      </c>
      <c r="C215" s="28">
        <v>38</v>
      </c>
    </row>
    <row r="216" spans="1:3" ht="15" x14ac:dyDescent="0.3">
      <c r="A216" s="27">
        <v>447</v>
      </c>
      <c r="B216" s="27">
        <v>49</v>
      </c>
      <c r="C216" s="28">
        <v>7</v>
      </c>
    </row>
    <row r="217" spans="1:3" ht="15" x14ac:dyDescent="0.3">
      <c r="A217" s="27">
        <v>500</v>
      </c>
      <c r="B217" s="27">
        <v>49</v>
      </c>
      <c r="C217" s="28">
        <v>10</v>
      </c>
    </row>
    <row r="218" spans="1:3" ht="15" x14ac:dyDescent="0.3">
      <c r="A218" s="27">
        <v>548</v>
      </c>
      <c r="B218" s="27">
        <v>49</v>
      </c>
      <c r="C218" s="28">
        <v>24</v>
      </c>
    </row>
    <row r="219" spans="1:3" ht="15" x14ac:dyDescent="0.3">
      <c r="A219" s="27">
        <v>585</v>
      </c>
      <c r="B219" s="27">
        <v>49</v>
      </c>
      <c r="C219" s="28">
        <v>32</v>
      </c>
    </row>
    <row r="220" spans="1:3" ht="15" x14ac:dyDescent="0.3">
      <c r="A220" s="27">
        <v>505</v>
      </c>
      <c r="B220" s="27">
        <v>49</v>
      </c>
      <c r="C220" s="28">
        <v>35</v>
      </c>
    </row>
    <row r="221" spans="1:3" ht="15" x14ac:dyDescent="0.3">
      <c r="A221" s="27">
        <v>1132</v>
      </c>
      <c r="B221" s="27">
        <v>50</v>
      </c>
      <c r="C221" s="28">
        <v>3</v>
      </c>
    </row>
    <row r="222" spans="1:3" ht="15" x14ac:dyDescent="0.3">
      <c r="A222" s="27">
        <v>387</v>
      </c>
      <c r="B222" s="27">
        <v>50</v>
      </c>
      <c r="C222" s="28">
        <v>29</v>
      </c>
    </row>
    <row r="223" spans="1:3" ht="15" x14ac:dyDescent="0.3">
      <c r="A223" s="27">
        <v>744</v>
      </c>
      <c r="B223" s="27">
        <v>50</v>
      </c>
      <c r="C223" s="28">
        <v>41</v>
      </c>
    </row>
    <row r="224" spans="1:3" ht="15" x14ac:dyDescent="0.3">
      <c r="A224" s="27">
        <v>495</v>
      </c>
      <c r="B224" s="27">
        <v>50</v>
      </c>
      <c r="C224" s="28">
        <v>3</v>
      </c>
    </row>
    <row r="225" spans="1:3" ht="15" x14ac:dyDescent="0.3">
      <c r="A225" s="27">
        <v>444</v>
      </c>
      <c r="B225" s="27">
        <v>50</v>
      </c>
      <c r="C225" s="28">
        <v>16</v>
      </c>
    </row>
    <row r="226" spans="1:3" ht="15" x14ac:dyDescent="0.3">
      <c r="A226" s="27">
        <v>450</v>
      </c>
      <c r="B226" s="27">
        <v>51</v>
      </c>
      <c r="C226" s="28">
        <v>6</v>
      </c>
    </row>
    <row r="227" spans="1:3" ht="15" x14ac:dyDescent="0.3">
      <c r="A227" s="27">
        <v>1196</v>
      </c>
      <c r="B227" s="27">
        <v>51</v>
      </c>
      <c r="C227" s="28">
        <v>56</v>
      </c>
    </row>
    <row r="228" spans="1:3" ht="15" x14ac:dyDescent="0.3">
      <c r="A228" s="27">
        <v>497</v>
      </c>
      <c r="B228" s="27">
        <v>51</v>
      </c>
      <c r="C228" s="28">
        <v>21</v>
      </c>
    </row>
    <row r="229" spans="1:3" ht="15" x14ac:dyDescent="0.3">
      <c r="A229" s="27">
        <v>433</v>
      </c>
      <c r="B229" s="27">
        <v>51</v>
      </c>
      <c r="C229" s="28">
        <v>47</v>
      </c>
    </row>
    <row r="230" spans="1:3" ht="15" x14ac:dyDescent="0.3">
      <c r="A230" s="27">
        <v>22</v>
      </c>
      <c r="B230" s="27">
        <v>51</v>
      </c>
      <c r="C230" s="28">
        <v>54</v>
      </c>
    </row>
    <row r="231" spans="1:3" ht="15" x14ac:dyDescent="0.3">
      <c r="A231" s="27">
        <v>5</v>
      </c>
      <c r="B231" s="27">
        <v>51</v>
      </c>
      <c r="C231" s="28">
        <v>55</v>
      </c>
    </row>
    <row r="232" spans="1:3" ht="15" x14ac:dyDescent="0.3">
      <c r="A232" s="27">
        <v>25</v>
      </c>
      <c r="B232" s="27">
        <v>51</v>
      </c>
      <c r="C232" s="28">
        <v>56</v>
      </c>
    </row>
    <row r="233" spans="1:3" ht="15" x14ac:dyDescent="0.3">
      <c r="A233" s="27">
        <v>1321</v>
      </c>
      <c r="B233" s="27">
        <v>52</v>
      </c>
      <c r="C233" s="28">
        <v>3</v>
      </c>
    </row>
    <row r="234" spans="1:3" ht="15" x14ac:dyDescent="0.3">
      <c r="A234" s="27">
        <v>6</v>
      </c>
      <c r="B234" s="27">
        <v>52</v>
      </c>
      <c r="C234" s="28">
        <v>23</v>
      </c>
    </row>
    <row r="235" spans="1:3" ht="15" x14ac:dyDescent="0.3">
      <c r="A235" s="27">
        <v>794</v>
      </c>
      <c r="B235" s="27">
        <v>53</v>
      </c>
      <c r="C235" s="28">
        <v>12</v>
      </c>
    </row>
    <row r="236" spans="1:3" ht="15" x14ac:dyDescent="0.3">
      <c r="A236" s="27">
        <v>393</v>
      </c>
      <c r="B236" s="27">
        <v>53</v>
      </c>
      <c r="C236" s="28">
        <v>35</v>
      </c>
    </row>
    <row r="237" spans="1:3" ht="15" x14ac:dyDescent="0.3">
      <c r="A237" s="27">
        <v>240</v>
      </c>
      <c r="B237" s="27">
        <v>53</v>
      </c>
      <c r="C237" s="28">
        <v>49</v>
      </c>
    </row>
    <row r="238" spans="1:3" ht="15" x14ac:dyDescent="0.3">
      <c r="A238" s="27">
        <v>489</v>
      </c>
      <c r="B238" s="27">
        <v>54</v>
      </c>
      <c r="C238" s="28">
        <v>1</v>
      </c>
    </row>
    <row r="239" spans="1:3" ht="15" x14ac:dyDescent="0.3">
      <c r="A239" s="27">
        <v>1294</v>
      </c>
      <c r="B239" s="27">
        <v>54</v>
      </c>
      <c r="C239" s="28">
        <v>11</v>
      </c>
    </row>
    <row r="240" spans="1:3" ht="15" x14ac:dyDescent="0.3">
      <c r="A240" s="27">
        <v>28</v>
      </c>
      <c r="B240" s="27">
        <v>56</v>
      </c>
      <c r="C240" s="28">
        <v>9</v>
      </c>
    </row>
    <row r="241" spans="1:3" ht="15" x14ac:dyDescent="0.3">
      <c r="A241" s="27">
        <v>12</v>
      </c>
      <c r="B241" s="27">
        <v>56</v>
      </c>
      <c r="C241" s="28">
        <v>16</v>
      </c>
    </row>
    <row r="242" spans="1:3" ht="15" x14ac:dyDescent="0.3">
      <c r="A242" s="27">
        <v>32</v>
      </c>
      <c r="B242" s="27">
        <v>57</v>
      </c>
      <c r="C242" s="28">
        <v>10</v>
      </c>
    </row>
    <row r="243" spans="1:3" ht="15" x14ac:dyDescent="0.3">
      <c r="A243" s="27">
        <v>1324</v>
      </c>
      <c r="B243" s="27">
        <v>57</v>
      </c>
      <c r="C243" s="28">
        <v>7</v>
      </c>
    </row>
    <row r="244" spans="1:3" ht="15" x14ac:dyDescent="0.3">
      <c r="A244" s="27">
        <v>1318</v>
      </c>
      <c r="B244" s="27">
        <v>63</v>
      </c>
      <c r="C244" s="28">
        <v>4</v>
      </c>
    </row>
    <row r="245" spans="1:3" ht="15" x14ac:dyDescent="0.3">
      <c r="A245" s="27">
        <v>799</v>
      </c>
      <c r="B245" s="27">
        <v>74</v>
      </c>
      <c r="C245" s="28">
        <v>10</v>
      </c>
    </row>
    <row r="246" spans="1:3" ht="15.75" x14ac:dyDescent="0.3">
      <c r="A246" s="27"/>
      <c r="B246" s="27"/>
      <c r="C246"/>
    </row>
    <row r="247" spans="1:3" ht="15.75" x14ac:dyDescent="0.3">
      <c r="A247" s="27"/>
      <c r="B247" s="27"/>
      <c r="C247"/>
    </row>
    <row r="248" spans="1:3" ht="15.75" x14ac:dyDescent="0.3">
      <c r="A248" s="27"/>
      <c r="B248" s="27"/>
      <c r="C248"/>
    </row>
    <row r="249" spans="1:3" ht="15.75" x14ac:dyDescent="0.3">
      <c r="A249" s="27"/>
      <c r="B249" s="27"/>
      <c r="C249"/>
    </row>
    <row r="250" spans="1:3" ht="15.75" x14ac:dyDescent="0.3">
      <c r="A250" s="27"/>
      <c r="B250" s="27"/>
      <c r="C250"/>
    </row>
    <row r="251" spans="1:3" ht="15.75" x14ac:dyDescent="0.3">
      <c r="A251" s="27"/>
      <c r="B251" s="27"/>
      <c r="C251"/>
    </row>
    <row r="252" spans="1:3" ht="15.75" x14ac:dyDescent="0.3">
      <c r="A252" s="27"/>
      <c r="B252" s="27"/>
      <c r="C252"/>
    </row>
    <row r="253" spans="1:3" ht="15.75" x14ac:dyDescent="0.3">
      <c r="A253" s="27"/>
      <c r="B253" s="27"/>
      <c r="C253"/>
    </row>
    <row r="254" spans="1:3" ht="15.75" x14ac:dyDescent="0.3">
      <c r="A254" s="27"/>
      <c r="B254" s="27"/>
      <c r="C254"/>
    </row>
    <row r="255" spans="1:3" ht="15.75" x14ac:dyDescent="0.3">
      <c r="A255" s="27"/>
      <c r="B255" s="27"/>
      <c r="C255"/>
    </row>
    <row r="256" spans="1:3" ht="15.75" x14ac:dyDescent="0.3">
      <c r="A256" s="27"/>
      <c r="B256" s="27"/>
      <c r="C256"/>
    </row>
    <row r="257" spans="1:3" ht="15.75" x14ac:dyDescent="0.3">
      <c r="A257" s="27"/>
      <c r="B257" s="27"/>
      <c r="C257"/>
    </row>
    <row r="258" spans="1:3" ht="15.75" x14ac:dyDescent="0.3">
      <c r="A258" s="27"/>
      <c r="B258" s="27"/>
      <c r="C258"/>
    </row>
    <row r="259" spans="1:3" ht="15.75" x14ac:dyDescent="0.3">
      <c r="A259" s="27"/>
      <c r="B259" s="27"/>
      <c r="C259"/>
    </row>
    <row r="260" spans="1:3" ht="15.75" x14ac:dyDescent="0.3">
      <c r="A260" s="27"/>
      <c r="B260" s="27"/>
      <c r="C260"/>
    </row>
    <row r="261" spans="1:3" ht="15.75" x14ac:dyDescent="0.3">
      <c r="A261" s="27"/>
      <c r="B261" s="27"/>
      <c r="C261"/>
    </row>
    <row r="262" spans="1:3" ht="15.75" x14ac:dyDescent="0.3">
      <c r="A262" s="27"/>
      <c r="B262" s="27"/>
      <c r="C262"/>
    </row>
    <row r="263" spans="1:3" ht="15.75" x14ac:dyDescent="0.3">
      <c r="A263" s="27"/>
      <c r="B263" s="27"/>
      <c r="C263"/>
    </row>
    <row r="264" spans="1:3" ht="15.75" x14ac:dyDescent="0.3">
      <c r="A264" s="27"/>
      <c r="B264" s="27"/>
      <c r="C264"/>
    </row>
    <row r="265" spans="1:3" ht="15.75" x14ac:dyDescent="0.3">
      <c r="A265" s="27"/>
      <c r="B265" s="27"/>
      <c r="C265"/>
    </row>
    <row r="266" spans="1:3" ht="15.75" x14ac:dyDescent="0.3">
      <c r="A266" s="27"/>
      <c r="B266" s="27"/>
      <c r="C266"/>
    </row>
    <row r="267" spans="1:3" ht="15.75" x14ac:dyDescent="0.3">
      <c r="A267" s="27"/>
      <c r="B267" s="27"/>
      <c r="C267"/>
    </row>
    <row r="268" spans="1:3" ht="15.75" x14ac:dyDescent="0.3">
      <c r="A268" s="27"/>
      <c r="B268" s="27"/>
      <c r="C268"/>
    </row>
    <row r="269" spans="1:3" ht="15.75" x14ac:dyDescent="0.3">
      <c r="A269" s="27"/>
      <c r="B269" s="27"/>
      <c r="C269"/>
    </row>
    <row r="270" spans="1:3" ht="15.75" x14ac:dyDescent="0.3">
      <c r="A270" s="27"/>
      <c r="B270" s="27"/>
      <c r="C270"/>
    </row>
    <row r="271" spans="1:3" ht="15.75" x14ac:dyDescent="0.3">
      <c r="A271" s="27"/>
      <c r="B271" s="27"/>
      <c r="C271"/>
    </row>
    <row r="272" spans="1:3" ht="15.75" x14ac:dyDescent="0.3">
      <c r="A272" s="27"/>
      <c r="B272" s="27"/>
      <c r="C272"/>
    </row>
    <row r="273" spans="1:3" ht="15.75" x14ac:dyDescent="0.3">
      <c r="A273" s="27"/>
      <c r="B273" s="27"/>
      <c r="C273"/>
    </row>
    <row r="274" spans="1:3" ht="15.75" x14ac:dyDescent="0.3">
      <c r="A274" s="27"/>
      <c r="B274" s="27"/>
      <c r="C274"/>
    </row>
    <row r="275" spans="1:3" ht="15.75" x14ac:dyDescent="0.3">
      <c r="A275" s="27"/>
      <c r="B275" s="27"/>
      <c r="C275"/>
    </row>
    <row r="276" spans="1:3" ht="15.75" x14ac:dyDescent="0.3">
      <c r="A276" s="27"/>
      <c r="B276" s="27"/>
      <c r="C276"/>
    </row>
    <row r="277" spans="1:3" ht="15.75" x14ac:dyDescent="0.3">
      <c r="A277" s="27"/>
      <c r="B277" s="27"/>
      <c r="C277"/>
    </row>
    <row r="278" spans="1:3" ht="15.75" x14ac:dyDescent="0.3">
      <c r="A278" s="27"/>
      <c r="B278" s="27"/>
      <c r="C278"/>
    </row>
    <row r="279" spans="1:3" ht="15.75" x14ac:dyDescent="0.3">
      <c r="A279" s="27"/>
      <c r="B279" s="27"/>
      <c r="C279"/>
    </row>
    <row r="280" spans="1:3" ht="15.75" x14ac:dyDescent="0.3">
      <c r="A280" s="27"/>
      <c r="B280" s="27"/>
      <c r="C280"/>
    </row>
    <row r="281" spans="1:3" ht="15.75" x14ac:dyDescent="0.3">
      <c r="A281" s="27"/>
      <c r="B281" s="27"/>
      <c r="C281"/>
    </row>
    <row r="282" spans="1:3" ht="15.75" x14ac:dyDescent="0.3">
      <c r="A282" s="27"/>
      <c r="B282" s="27"/>
      <c r="C282"/>
    </row>
    <row r="283" spans="1:3" ht="15.75" x14ac:dyDescent="0.3">
      <c r="A283" s="27"/>
      <c r="B283" s="27"/>
      <c r="C283"/>
    </row>
    <row r="284" spans="1:3" ht="15.75" x14ac:dyDescent="0.3">
      <c r="A284" s="27"/>
      <c r="B284" s="27"/>
      <c r="C284"/>
    </row>
    <row r="285" spans="1:3" ht="15.75" x14ac:dyDescent="0.3">
      <c r="A285" s="27"/>
      <c r="B285" s="27"/>
      <c r="C285"/>
    </row>
    <row r="286" spans="1:3" ht="15.75" x14ac:dyDescent="0.3">
      <c r="A286" s="27"/>
      <c r="B286" s="27"/>
      <c r="C286"/>
    </row>
    <row r="287" spans="1:3" ht="15.75" x14ac:dyDescent="0.3">
      <c r="A287" s="27"/>
      <c r="B287" s="27"/>
      <c r="C287"/>
    </row>
    <row r="288" spans="1:3" ht="15.75" x14ac:dyDescent="0.3">
      <c r="A288" s="27"/>
      <c r="B288" s="27"/>
      <c r="C288"/>
    </row>
    <row r="289" spans="1:3" ht="15.75" x14ac:dyDescent="0.3">
      <c r="A289" s="27"/>
      <c r="B289" s="27"/>
      <c r="C289"/>
    </row>
    <row r="290" spans="1:3" ht="15.75" x14ac:dyDescent="0.3">
      <c r="A290" s="27"/>
      <c r="B290" s="27"/>
      <c r="C290"/>
    </row>
    <row r="291" spans="1:3" ht="15.75" x14ac:dyDescent="0.3">
      <c r="A291" s="27"/>
      <c r="B291" s="27"/>
      <c r="C291"/>
    </row>
    <row r="292" spans="1:3" ht="15.75" x14ac:dyDescent="0.3">
      <c r="A292" s="27"/>
      <c r="B292" s="27"/>
      <c r="C292"/>
    </row>
    <row r="293" spans="1:3" ht="15.75" x14ac:dyDescent="0.3">
      <c r="A293" s="27"/>
      <c r="B293" s="27"/>
      <c r="C293"/>
    </row>
    <row r="294" spans="1:3" ht="15.75" x14ac:dyDescent="0.3">
      <c r="A294" s="27"/>
      <c r="B294" s="27"/>
      <c r="C294"/>
    </row>
    <row r="295" spans="1:3" ht="15.75" x14ac:dyDescent="0.3">
      <c r="A295" s="27"/>
      <c r="B295" s="27"/>
      <c r="C295"/>
    </row>
    <row r="296" spans="1:3" ht="15.75" x14ac:dyDescent="0.3">
      <c r="A296" s="27"/>
      <c r="B296" s="27"/>
      <c r="C296"/>
    </row>
    <row r="297" spans="1:3" ht="15.75" x14ac:dyDescent="0.3">
      <c r="A297" s="27"/>
      <c r="B297" s="27"/>
      <c r="C297"/>
    </row>
    <row r="298" spans="1:3" ht="15.75" x14ac:dyDescent="0.3">
      <c r="A298" s="27"/>
      <c r="B298" s="27"/>
      <c r="C298"/>
    </row>
    <row r="299" spans="1:3" ht="15.75" x14ac:dyDescent="0.3">
      <c r="A299" s="27"/>
      <c r="B299" s="27"/>
      <c r="C299"/>
    </row>
    <row r="300" spans="1:3" ht="15.75" x14ac:dyDescent="0.3">
      <c r="A300" s="27"/>
      <c r="B300" s="27"/>
      <c r="C300"/>
    </row>
    <row r="301" spans="1:3" ht="15.75" x14ac:dyDescent="0.3">
      <c r="A301" s="27"/>
      <c r="B301" s="27"/>
      <c r="C301"/>
    </row>
    <row r="302" spans="1:3" ht="15.75" x14ac:dyDescent="0.3">
      <c r="A302" s="27"/>
      <c r="B302" s="27"/>
      <c r="C302"/>
    </row>
    <row r="303" spans="1:3" ht="15.75" x14ac:dyDescent="0.3">
      <c r="A303" s="27"/>
      <c r="B303" s="27"/>
      <c r="C303"/>
    </row>
    <row r="304" spans="1:3" ht="15.75" x14ac:dyDescent="0.3">
      <c r="A304" s="27"/>
      <c r="B304" s="27"/>
      <c r="C304"/>
    </row>
    <row r="305" spans="1:3" ht="15.75" x14ac:dyDescent="0.3">
      <c r="A305" s="27"/>
      <c r="B305" s="27"/>
      <c r="C305"/>
    </row>
    <row r="306" spans="1:3" ht="15.75" x14ac:dyDescent="0.3">
      <c r="A306" s="27"/>
      <c r="B306" s="27"/>
      <c r="C306"/>
    </row>
    <row r="307" spans="1:3" ht="15.75" x14ac:dyDescent="0.3">
      <c r="A307" s="27"/>
      <c r="B307" s="27"/>
      <c r="C307"/>
    </row>
    <row r="308" spans="1:3" ht="15.75" x14ac:dyDescent="0.3">
      <c r="A308" s="27"/>
      <c r="B308" s="27"/>
      <c r="C308"/>
    </row>
    <row r="309" spans="1:3" ht="15.75" x14ac:dyDescent="0.3">
      <c r="A309" s="27"/>
      <c r="B309" s="27"/>
      <c r="C309"/>
    </row>
    <row r="310" spans="1:3" ht="15.75" x14ac:dyDescent="0.3">
      <c r="A310" s="27"/>
      <c r="B310" s="27"/>
      <c r="C310"/>
    </row>
    <row r="311" spans="1:3" ht="15.75" x14ac:dyDescent="0.3">
      <c r="A311" s="27"/>
      <c r="B311" s="27"/>
      <c r="C311"/>
    </row>
    <row r="312" spans="1:3" ht="15.75" x14ac:dyDescent="0.3">
      <c r="A312" s="27"/>
      <c r="B312" s="27"/>
      <c r="C312"/>
    </row>
    <row r="313" spans="1:3" ht="15.75" x14ac:dyDescent="0.3">
      <c r="A313" s="27"/>
      <c r="B313" s="27"/>
      <c r="C313"/>
    </row>
    <row r="314" spans="1:3" ht="15.75" x14ac:dyDescent="0.3">
      <c r="A314" s="27"/>
      <c r="B314" s="27"/>
      <c r="C314"/>
    </row>
    <row r="315" spans="1:3" ht="15.75" x14ac:dyDescent="0.3">
      <c r="A315" s="27"/>
      <c r="B315" s="27"/>
      <c r="C315"/>
    </row>
    <row r="316" spans="1:3" ht="15.75" x14ac:dyDescent="0.3">
      <c r="A316" s="27"/>
      <c r="B316" s="27"/>
      <c r="C316"/>
    </row>
    <row r="317" spans="1:3" ht="15.75" x14ac:dyDescent="0.3">
      <c r="A317" s="27"/>
      <c r="B317" s="27"/>
      <c r="C317"/>
    </row>
    <row r="318" spans="1:3" ht="15.75" x14ac:dyDescent="0.3">
      <c r="A318" s="27"/>
      <c r="B318" s="27"/>
      <c r="C318"/>
    </row>
    <row r="319" spans="1:3" ht="15.75" x14ac:dyDescent="0.3">
      <c r="A319" s="27"/>
      <c r="B319" s="27"/>
      <c r="C319"/>
    </row>
    <row r="320" spans="1:3" ht="15.75" x14ac:dyDescent="0.3">
      <c r="A320" s="27"/>
      <c r="B320" s="27"/>
      <c r="C320"/>
    </row>
    <row r="321" spans="1:3" ht="15.75" x14ac:dyDescent="0.3">
      <c r="A321" s="27"/>
      <c r="B321" s="27"/>
      <c r="C321"/>
    </row>
    <row r="322" spans="1:3" ht="15.75" x14ac:dyDescent="0.3">
      <c r="A322" s="27"/>
      <c r="B322" s="27"/>
      <c r="C322"/>
    </row>
    <row r="323" spans="1:3" ht="15.75" x14ac:dyDescent="0.3">
      <c r="A323" s="27"/>
      <c r="B323" s="27"/>
      <c r="C323"/>
    </row>
    <row r="324" spans="1:3" ht="15.75" x14ac:dyDescent="0.3">
      <c r="A324" s="27"/>
      <c r="B324" s="27"/>
      <c r="C324"/>
    </row>
    <row r="325" spans="1:3" ht="15.75" x14ac:dyDescent="0.3">
      <c r="A325" s="27"/>
      <c r="B325" s="27"/>
      <c r="C325"/>
    </row>
    <row r="326" spans="1:3" ht="15.75" x14ac:dyDescent="0.3">
      <c r="A326" s="27"/>
      <c r="B326" s="27"/>
      <c r="C326"/>
    </row>
    <row r="327" spans="1:3" ht="15.75" x14ac:dyDescent="0.3">
      <c r="A327" s="27"/>
      <c r="B327" s="27"/>
      <c r="C327"/>
    </row>
    <row r="328" spans="1:3" ht="15.75" x14ac:dyDescent="0.3">
      <c r="A328" s="27"/>
      <c r="B328" s="27"/>
      <c r="C328"/>
    </row>
    <row r="329" spans="1:3" ht="15.75" x14ac:dyDescent="0.3">
      <c r="A329" s="27"/>
      <c r="B329" s="27"/>
      <c r="C329"/>
    </row>
    <row r="330" spans="1:3" ht="15.75" x14ac:dyDescent="0.3">
      <c r="A330" s="27"/>
      <c r="B330" s="27"/>
      <c r="C330"/>
    </row>
    <row r="331" spans="1:3" ht="15.75" x14ac:dyDescent="0.3">
      <c r="A331" s="27"/>
      <c r="B331" s="27"/>
      <c r="C331"/>
    </row>
    <row r="332" spans="1:3" ht="15.75" x14ac:dyDescent="0.3">
      <c r="A332" s="27"/>
      <c r="B332" s="27"/>
      <c r="C332"/>
    </row>
    <row r="333" spans="1:3" ht="15.75" x14ac:dyDescent="0.3">
      <c r="A333" s="27"/>
      <c r="B333" s="27"/>
      <c r="C333"/>
    </row>
    <row r="334" spans="1:3" ht="15.75" x14ac:dyDescent="0.3">
      <c r="A334" s="27"/>
      <c r="B334" s="27"/>
      <c r="C334"/>
    </row>
    <row r="335" spans="1:3" ht="15.75" x14ac:dyDescent="0.3">
      <c r="A335" s="27"/>
      <c r="B335" s="27"/>
      <c r="C335"/>
    </row>
    <row r="336" spans="1:3" ht="15.75" x14ac:dyDescent="0.3">
      <c r="A336" s="27"/>
      <c r="B336" s="27"/>
      <c r="C336"/>
    </row>
    <row r="337" spans="1:3" ht="15.75" x14ac:dyDescent="0.3">
      <c r="A337" s="27"/>
      <c r="B337" s="27"/>
      <c r="C337"/>
    </row>
    <row r="338" spans="1:3" ht="15.75" x14ac:dyDescent="0.3">
      <c r="A338" s="27"/>
      <c r="B338" s="27"/>
      <c r="C338"/>
    </row>
    <row r="339" spans="1:3" ht="15.75" x14ac:dyDescent="0.3">
      <c r="A339" s="27"/>
      <c r="B339" s="27"/>
      <c r="C339"/>
    </row>
    <row r="340" spans="1:3" ht="15.75" x14ac:dyDescent="0.3">
      <c r="A340" s="27"/>
      <c r="B340" s="27"/>
      <c r="C340"/>
    </row>
    <row r="341" spans="1:3" ht="15.75" x14ac:dyDescent="0.3">
      <c r="A341" s="27"/>
      <c r="B341" s="27"/>
      <c r="C341"/>
    </row>
    <row r="342" spans="1:3" ht="15.75" x14ac:dyDescent="0.3">
      <c r="A342" s="27"/>
      <c r="B342" s="27"/>
      <c r="C342"/>
    </row>
    <row r="343" spans="1:3" ht="15.75" x14ac:dyDescent="0.3">
      <c r="A343" s="27"/>
      <c r="B343" s="27"/>
      <c r="C343"/>
    </row>
    <row r="344" spans="1:3" ht="15.75" x14ac:dyDescent="0.3">
      <c r="A344" s="27"/>
      <c r="B344" s="27"/>
      <c r="C344"/>
    </row>
    <row r="345" spans="1:3" ht="15.75" x14ac:dyDescent="0.3">
      <c r="A345" s="27"/>
      <c r="B345" s="27"/>
      <c r="C345"/>
    </row>
    <row r="346" spans="1:3" ht="15.75" x14ac:dyDescent="0.3">
      <c r="A346" s="27"/>
      <c r="B346" s="27"/>
      <c r="C346"/>
    </row>
    <row r="347" spans="1:3" ht="15.75" x14ac:dyDescent="0.3">
      <c r="A347" s="27"/>
      <c r="B347" s="27"/>
      <c r="C347"/>
    </row>
    <row r="348" spans="1:3" ht="15.75" x14ac:dyDescent="0.3">
      <c r="A348" s="27"/>
      <c r="B348" s="27"/>
      <c r="C348"/>
    </row>
    <row r="349" spans="1:3" ht="15.75" x14ac:dyDescent="0.3">
      <c r="A349" s="27"/>
      <c r="B349" s="27"/>
      <c r="C349"/>
    </row>
    <row r="350" spans="1:3" ht="15.75" x14ac:dyDescent="0.3">
      <c r="A350" s="27"/>
      <c r="B350" s="27"/>
      <c r="C350"/>
    </row>
    <row r="351" spans="1:3" ht="15.75" x14ac:dyDescent="0.3">
      <c r="A351" s="27"/>
      <c r="B351" s="27"/>
      <c r="C351"/>
    </row>
    <row r="352" spans="1:3" ht="15.75" x14ac:dyDescent="0.3">
      <c r="A352" s="27"/>
      <c r="B352" s="27"/>
      <c r="C352"/>
    </row>
    <row r="353" spans="1:3" ht="15.75" x14ac:dyDescent="0.3">
      <c r="A353" s="27"/>
      <c r="B353" s="27"/>
      <c r="C353"/>
    </row>
    <row r="354" spans="1:3" ht="15.75" x14ac:dyDescent="0.3">
      <c r="A354" s="27"/>
      <c r="B354" s="27"/>
      <c r="C354"/>
    </row>
    <row r="355" spans="1:3" ht="15.75" x14ac:dyDescent="0.3">
      <c r="A355" s="27"/>
      <c r="B355" s="27"/>
      <c r="C355"/>
    </row>
    <row r="356" spans="1:3" ht="15.75" x14ac:dyDescent="0.3">
      <c r="A356" s="27"/>
      <c r="B356" s="27"/>
      <c r="C356"/>
    </row>
    <row r="357" spans="1:3" ht="15.75" x14ac:dyDescent="0.3">
      <c r="A357" s="27"/>
      <c r="B357" s="27"/>
      <c r="C357"/>
    </row>
    <row r="358" spans="1:3" ht="15.75" x14ac:dyDescent="0.3">
      <c r="A358" s="27"/>
      <c r="B358" s="27"/>
      <c r="C358"/>
    </row>
    <row r="359" spans="1:3" ht="15.75" x14ac:dyDescent="0.3">
      <c r="A359" s="27"/>
      <c r="B359" s="27"/>
      <c r="C359"/>
    </row>
    <row r="360" spans="1:3" ht="15.75" x14ac:dyDescent="0.3">
      <c r="A360" s="27"/>
      <c r="B360" s="27"/>
      <c r="C360"/>
    </row>
    <row r="361" spans="1:3" ht="15.75" x14ac:dyDescent="0.3">
      <c r="A361" s="27"/>
      <c r="B361" s="27"/>
      <c r="C361"/>
    </row>
    <row r="362" spans="1:3" ht="15.75" x14ac:dyDescent="0.3">
      <c r="A362" s="27"/>
      <c r="B362" s="27"/>
      <c r="C362"/>
    </row>
    <row r="363" spans="1:3" ht="15.75" x14ac:dyDescent="0.3">
      <c r="A363" s="27"/>
      <c r="B363" s="27"/>
      <c r="C363"/>
    </row>
    <row r="364" spans="1:3" ht="15.75" x14ac:dyDescent="0.3">
      <c r="A364" s="27"/>
      <c r="B364" s="27"/>
      <c r="C364"/>
    </row>
  </sheetData>
  <sortState xmlns:xlrd2="http://schemas.microsoft.com/office/spreadsheetml/2017/richdata2" ref="A1:C365">
    <sortCondition ref="B1:B365"/>
  </sortState>
  <mergeCells count="2">
    <mergeCell ref="D3:E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6"/>
  <sheetViews>
    <sheetView workbookViewId="0">
      <selection activeCell="N34" sqref="N34"/>
    </sheetView>
  </sheetViews>
  <sheetFormatPr defaultRowHeight="15" x14ac:dyDescent="0.25"/>
  <cols>
    <col min="2" max="2" width="7.5703125" style="3" customWidth="1"/>
    <col min="3" max="3" width="12" style="3" customWidth="1"/>
    <col min="4" max="4" width="7.42578125" style="3" customWidth="1"/>
    <col min="5" max="5" width="7.42578125" style="32" customWidth="1"/>
    <col min="6" max="6" width="5.85546875" style="33" customWidth="1"/>
    <col min="7" max="7" width="13.7109375" customWidth="1"/>
    <col min="8" max="8" width="14.28515625" customWidth="1"/>
    <col min="9" max="9" width="5.28515625" style="3" customWidth="1"/>
    <col min="10" max="10" width="8.7109375" style="3" customWidth="1"/>
    <col min="12" max="12" width="7.140625" style="3" customWidth="1"/>
    <col min="13" max="13" width="7.42578125" style="3" customWidth="1"/>
    <col min="258" max="258" width="7.5703125" customWidth="1"/>
    <col min="259" max="259" width="12" customWidth="1"/>
    <col min="260" max="261" width="7.42578125" customWidth="1"/>
    <col min="262" max="262" width="5.85546875" customWidth="1"/>
    <col min="263" max="263" width="13.7109375" customWidth="1"/>
    <col min="264" max="264" width="14.28515625" customWidth="1"/>
    <col min="265" max="265" width="5.28515625" customWidth="1"/>
    <col min="266" max="266" width="8.7109375" customWidth="1"/>
    <col min="268" max="268" width="7.140625" customWidth="1"/>
    <col min="269" max="269" width="7.42578125" customWidth="1"/>
    <col min="514" max="514" width="7.5703125" customWidth="1"/>
    <col min="515" max="515" width="12" customWidth="1"/>
    <col min="516" max="517" width="7.42578125" customWidth="1"/>
    <col min="518" max="518" width="5.85546875" customWidth="1"/>
    <col min="519" max="519" width="13.7109375" customWidth="1"/>
    <col min="520" max="520" width="14.28515625" customWidth="1"/>
    <col min="521" max="521" width="5.28515625" customWidth="1"/>
    <col min="522" max="522" width="8.7109375" customWidth="1"/>
    <col min="524" max="524" width="7.140625" customWidth="1"/>
    <col min="525" max="525" width="7.42578125" customWidth="1"/>
    <col min="770" max="770" width="7.5703125" customWidth="1"/>
    <col min="771" max="771" width="12" customWidth="1"/>
    <col min="772" max="773" width="7.42578125" customWidth="1"/>
    <col min="774" max="774" width="5.85546875" customWidth="1"/>
    <col min="775" max="775" width="13.7109375" customWidth="1"/>
    <col min="776" max="776" width="14.28515625" customWidth="1"/>
    <col min="777" max="777" width="5.28515625" customWidth="1"/>
    <col min="778" max="778" width="8.7109375" customWidth="1"/>
    <col min="780" max="780" width="7.140625" customWidth="1"/>
    <col min="781" max="781" width="7.42578125" customWidth="1"/>
    <col min="1026" max="1026" width="7.5703125" customWidth="1"/>
    <col min="1027" max="1027" width="12" customWidth="1"/>
    <col min="1028" max="1029" width="7.42578125" customWidth="1"/>
    <col min="1030" max="1030" width="5.85546875" customWidth="1"/>
    <col min="1031" max="1031" width="13.7109375" customWidth="1"/>
    <col min="1032" max="1032" width="14.28515625" customWidth="1"/>
    <col min="1033" max="1033" width="5.28515625" customWidth="1"/>
    <col min="1034" max="1034" width="8.7109375" customWidth="1"/>
    <col min="1036" max="1036" width="7.140625" customWidth="1"/>
    <col min="1037" max="1037" width="7.42578125" customWidth="1"/>
    <col min="1282" max="1282" width="7.5703125" customWidth="1"/>
    <col min="1283" max="1283" width="12" customWidth="1"/>
    <col min="1284" max="1285" width="7.42578125" customWidth="1"/>
    <col min="1286" max="1286" width="5.85546875" customWidth="1"/>
    <col min="1287" max="1287" width="13.7109375" customWidth="1"/>
    <col min="1288" max="1288" width="14.28515625" customWidth="1"/>
    <col min="1289" max="1289" width="5.28515625" customWidth="1"/>
    <col min="1290" max="1290" width="8.7109375" customWidth="1"/>
    <col min="1292" max="1292" width="7.140625" customWidth="1"/>
    <col min="1293" max="1293" width="7.42578125" customWidth="1"/>
    <col min="1538" max="1538" width="7.5703125" customWidth="1"/>
    <col min="1539" max="1539" width="12" customWidth="1"/>
    <col min="1540" max="1541" width="7.42578125" customWidth="1"/>
    <col min="1542" max="1542" width="5.85546875" customWidth="1"/>
    <col min="1543" max="1543" width="13.7109375" customWidth="1"/>
    <col min="1544" max="1544" width="14.28515625" customWidth="1"/>
    <col min="1545" max="1545" width="5.28515625" customWidth="1"/>
    <col min="1546" max="1546" width="8.7109375" customWidth="1"/>
    <col min="1548" max="1548" width="7.140625" customWidth="1"/>
    <col min="1549" max="1549" width="7.42578125" customWidth="1"/>
    <col min="1794" max="1794" width="7.5703125" customWidth="1"/>
    <col min="1795" max="1795" width="12" customWidth="1"/>
    <col min="1796" max="1797" width="7.42578125" customWidth="1"/>
    <col min="1798" max="1798" width="5.85546875" customWidth="1"/>
    <col min="1799" max="1799" width="13.7109375" customWidth="1"/>
    <col min="1800" max="1800" width="14.28515625" customWidth="1"/>
    <col min="1801" max="1801" width="5.28515625" customWidth="1"/>
    <col min="1802" max="1802" width="8.7109375" customWidth="1"/>
    <col min="1804" max="1804" width="7.140625" customWidth="1"/>
    <col min="1805" max="1805" width="7.42578125" customWidth="1"/>
    <col min="2050" max="2050" width="7.5703125" customWidth="1"/>
    <col min="2051" max="2051" width="12" customWidth="1"/>
    <col min="2052" max="2053" width="7.42578125" customWidth="1"/>
    <col min="2054" max="2054" width="5.85546875" customWidth="1"/>
    <col min="2055" max="2055" width="13.7109375" customWidth="1"/>
    <col min="2056" max="2056" width="14.28515625" customWidth="1"/>
    <col min="2057" max="2057" width="5.28515625" customWidth="1"/>
    <col min="2058" max="2058" width="8.7109375" customWidth="1"/>
    <col min="2060" max="2060" width="7.140625" customWidth="1"/>
    <col min="2061" max="2061" width="7.42578125" customWidth="1"/>
    <col min="2306" max="2306" width="7.5703125" customWidth="1"/>
    <col min="2307" max="2307" width="12" customWidth="1"/>
    <col min="2308" max="2309" width="7.42578125" customWidth="1"/>
    <col min="2310" max="2310" width="5.85546875" customWidth="1"/>
    <col min="2311" max="2311" width="13.7109375" customWidth="1"/>
    <col min="2312" max="2312" width="14.28515625" customWidth="1"/>
    <col min="2313" max="2313" width="5.28515625" customWidth="1"/>
    <col min="2314" max="2314" width="8.7109375" customWidth="1"/>
    <col min="2316" max="2316" width="7.140625" customWidth="1"/>
    <col min="2317" max="2317" width="7.42578125" customWidth="1"/>
    <col min="2562" max="2562" width="7.5703125" customWidth="1"/>
    <col min="2563" max="2563" width="12" customWidth="1"/>
    <col min="2564" max="2565" width="7.42578125" customWidth="1"/>
    <col min="2566" max="2566" width="5.85546875" customWidth="1"/>
    <col min="2567" max="2567" width="13.7109375" customWidth="1"/>
    <col min="2568" max="2568" width="14.28515625" customWidth="1"/>
    <col min="2569" max="2569" width="5.28515625" customWidth="1"/>
    <col min="2570" max="2570" width="8.7109375" customWidth="1"/>
    <col min="2572" max="2572" width="7.140625" customWidth="1"/>
    <col min="2573" max="2573" width="7.42578125" customWidth="1"/>
    <col min="2818" max="2818" width="7.5703125" customWidth="1"/>
    <col min="2819" max="2819" width="12" customWidth="1"/>
    <col min="2820" max="2821" width="7.42578125" customWidth="1"/>
    <col min="2822" max="2822" width="5.85546875" customWidth="1"/>
    <col min="2823" max="2823" width="13.7109375" customWidth="1"/>
    <col min="2824" max="2824" width="14.28515625" customWidth="1"/>
    <col min="2825" max="2825" width="5.28515625" customWidth="1"/>
    <col min="2826" max="2826" width="8.7109375" customWidth="1"/>
    <col min="2828" max="2828" width="7.140625" customWidth="1"/>
    <col min="2829" max="2829" width="7.42578125" customWidth="1"/>
    <col min="3074" max="3074" width="7.5703125" customWidth="1"/>
    <col min="3075" max="3075" width="12" customWidth="1"/>
    <col min="3076" max="3077" width="7.42578125" customWidth="1"/>
    <col min="3078" max="3078" width="5.85546875" customWidth="1"/>
    <col min="3079" max="3079" width="13.7109375" customWidth="1"/>
    <col min="3080" max="3080" width="14.28515625" customWidth="1"/>
    <col min="3081" max="3081" width="5.28515625" customWidth="1"/>
    <col min="3082" max="3082" width="8.7109375" customWidth="1"/>
    <col min="3084" max="3084" width="7.140625" customWidth="1"/>
    <col min="3085" max="3085" width="7.42578125" customWidth="1"/>
    <col min="3330" max="3330" width="7.5703125" customWidth="1"/>
    <col min="3331" max="3331" width="12" customWidth="1"/>
    <col min="3332" max="3333" width="7.42578125" customWidth="1"/>
    <col min="3334" max="3334" width="5.85546875" customWidth="1"/>
    <col min="3335" max="3335" width="13.7109375" customWidth="1"/>
    <col min="3336" max="3336" width="14.28515625" customWidth="1"/>
    <col min="3337" max="3337" width="5.28515625" customWidth="1"/>
    <col min="3338" max="3338" width="8.7109375" customWidth="1"/>
    <col min="3340" max="3340" width="7.140625" customWidth="1"/>
    <col min="3341" max="3341" width="7.42578125" customWidth="1"/>
    <col min="3586" max="3586" width="7.5703125" customWidth="1"/>
    <col min="3587" max="3587" width="12" customWidth="1"/>
    <col min="3588" max="3589" width="7.42578125" customWidth="1"/>
    <col min="3590" max="3590" width="5.85546875" customWidth="1"/>
    <col min="3591" max="3591" width="13.7109375" customWidth="1"/>
    <col min="3592" max="3592" width="14.28515625" customWidth="1"/>
    <col min="3593" max="3593" width="5.28515625" customWidth="1"/>
    <col min="3594" max="3594" width="8.7109375" customWidth="1"/>
    <col min="3596" max="3596" width="7.140625" customWidth="1"/>
    <col min="3597" max="3597" width="7.42578125" customWidth="1"/>
    <col min="3842" max="3842" width="7.5703125" customWidth="1"/>
    <col min="3843" max="3843" width="12" customWidth="1"/>
    <col min="3844" max="3845" width="7.42578125" customWidth="1"/>
    <col min="3846" max="3846" width="5.85546875" customWidth="1"/>
    <col min="3847" max="3847" width="13.7109375" customWidth="1"/>
    <col min="3848" max="3848" width="14.28515625" customWidth="1"/>
    <col min="3849" max="3849" width="5.28515625" customWidth="1"/>
    <col min="3850" max="3850" width="8.7109375" customWidth="1"/>
    <col min="3852" max="3852" width="7.140625" customWidth="1"/>
    <col min="3853" max="3853" width="7.42578125" customWidth="1"/>
    <col min="4098" max="4098" width="7.5703125" customWidth="1"/>
    <col min="4099" max="4099" width="12" customWidth="1"/>
    <col min="4100" max="4101" width="7.42578125" customWidth="1"/>
    <col min="4102" max="4102" width="5.85546875" customWidth="1"/>
    <col min="4103" max="4103" width="13.7109375" customWidth="1"/>
    <col min="4104" max="4104" width="14.28515625" customWidth="1"/>
    <col min="4105" max="4105" width="5.28515625" customWidth="1"/>
    <col min="4106" max="4106" width="8.7109375" customWidth="1"/>
    <col min="4108" max="4108" width="7.140625" customWidth="1"/>
    <col min="4109" max="4109" width="7.42578125" customWidth="1"/>
    <col min="4354" max="4354" width="7.5703125" customWidth="1"/>
    <col min="4355" max="4355" width="12" customWidth="1"/>
    <col min="4356" max="4357" width="7.42578125" customWidth="1"/>
    <col min="4358" max="4358" width="5.85546875" customWidth="1"/>
    <col min="4359" max="4359" width="13.7109375" customWidth="1"/>
    <col min="4360" max="4360" width="14.28515625" customWidth="1"/>
    <col min="4361" max="4361" width="5.28515625" customWidth="1"/>
    <col min="4362" max="4362" width="8.7109375" customWidth="1"/>
    <col min="4364" max="4364" width="7.140625" customWidth="1"/>
    <col min="4365" max="4365" width="7.42578125" customWidth="1"/>
    <col min="4610" max="4610" width="7.5703125" customWidth="1"/>
    <col min="4611" max="4611" width="12" customWidth="1"/>
    <col min="4612" max="4613" width="7.42578125" customWidth="1"/>
    <col min="4614" max="4614" width="5.85546875" customWidth="1"/>
    <col min="4615" max="4615" width="13.7109375" customWidth="1"/>
    <col min="4616" max="4616" width="14.28515625" customWidth="1"/>
    <col min="4617" max="4617" width="5.28515625" customWidth="1"/>
    <col min="4618" max="4618" width="8.7109375" customWidth="1"/>
    <col min="4620" max="4620" width="7.140625" customWidth="1"/>
    <col min="4621" max="4621" width="7.42578125" customWidth="1"/>
    <col min="4866" max="4866" width="7.5703125" customWidth="1"/>
    <col min="4867" max="4867" width="12" customWidth="1"/>
    <col min="4868" max="4869" width="7.42578125" customWidth="1"/>
    <col min="4870" max="4870" width="5.85546875" customWidth="1"/>
    <col min="4871" max="4871" width="13.7109375" customWidth="1"/>
    <col min="4872" max="4872" width="14.28515625" customWidth="1"/>
    <col min="4873" max="4873" width="5.28515625" customWidth="1"/>
    <col min="4874" max="4874" width="8.7109375" customWidth="1"/>
    <col min="4876" max="4876" width="7.140625" customWidth="1"/>
    <col min="4877" max="4877" width="7.42578125" customWidth="1"/>
    <col min="5122" max="5122" width="7.5703125" customWidth="1"/>
    <col min="5123" max="5123" width="12" customWidth="1"/>
    <col min="5124" max="5125" width="7.42578125" customWidth="1"/>
    <col min="5126" max="5126" width="5.85546875" customWidth="1"/>
    <col min="5127" max="5127" width="13.7109375" customWidth="1"/>
    <col min="5128" max="5128" width="14.28515625" customWidth="1"/>
    <col min="5129" max="5129" width="5.28515625" customWidth="1"/>
    <col min="5130" max="5130" width="8.7109375" customWidth="1"/>
    <col min="5132" max="5132" width="7.140625" customWidth="1"/>
    <col min="5133" max="5133" width="7.42578125" customWidth="1"/>
    <col min="5378" max="5378" width="7.5703125" customWidth="1"/>
    <col min="5379" max="5379" width="12" customWidth="1"/>
    <col min="5380" max="5381" width="7.42578125" customWidth="1"/>
    <col min="5382" max="5382" width="5.85546875" customWidth="1"/>
    <col min="5383" max="5383" width="13.7109375" customWidth="1"/>
    <col min="5384" max="5384" width="14.28515625" customWidth="1"/>
    <col min="5385" max="5385" width="5.28515625" customWidth="1"/>
    <col min="5386" max="5386" width="8.7109375" customWidth="1"/>
    <col min="5388" max="5388" width="7.140625" customWidth="1"/>
    <col min="5389" max="5389" width="7.42578125" customWidth="1"/>
    <col min="5634" max="5634" width="7.5703125" customWidth="1"/>
    <col min="5635" max="5635" width="12" customWidth="1"/>
    <col min="5636" max="5637" width="7.42578125" customWidth="1"/>
    <col min="5638" max="5638" width="5.85546875" customWidth="1"/>
    <col min="5639" max="5639" width="13.7109375" customWidth="1"/>
    <col min="5640" max="5640" width="14.28515625" customWidth="1"/>
    <col min="5641" max="5641" width="5.28515625" customWidth="1"/>
    <col min="5642" max="5642" width="8.7109375" customWidth="1"/>
    <col min="5644" max="5644" width="7.140625" customWidth="1"/>
    <col min="5645" max="5645" width="7.42578125" customWidth="1"/>
    <col min="5890" max="5890" width="7.5703125" customWidth="1"/>
    <col min="5891" max="5891" width="12" customWidth="1"/>
    <col min="5892" max="5893" width="7.42578125" customWidth="1"/>
    <col min="5894" max="5894" width="5.85546875" customWidth="1"/>
    <col min="5895" max="5895" width="13.7109375" customWidth="1"/>
    <col min="5896" max="5896" width="14.28515625" customWidth="1"/>
    <col min="5897" max="5897" width="5.28515625" customWidth="1"/>
    <col min="5898" max="5898" width="8.7109375" customWidth="1"/>
    <col min="5900" max="5900" width="7.140625" customWidth="1"/>
    <col min="5901" max="5901" width="7.42578125" customWidth="1"/>
    <col min="6146" max="6146" width="7.5703125" customWidth="1"/>
    <col min="6147" max="6147" width="12" customWidth="1"/>
    <col min="6148" max="6149" width="7.42578125" customWidth="1"/>
    <col min="6150" max="6150" width="5.85546875" customWidth="1"/>
    <col min="6151" max="6151" width="13.7109375" customWidth="1"/>
    <col min="6152" max="6152" width="14.28515625" customWidth="1"/>
    <col min="6153" max="6153" width="5.28515625" customWidth="1"/>
    <col min="6154" max="6154" width="8.7109375" customWidth="1"/>
    <col min="6156" max="6156" width="7.140625" customWidth="1"/>
    <col min="6157" max="6157" width="7.42578125" customWidth="1"/>
    <col min="6402" max="6402" width="7.5703125" customWidth="1"/>
    <col min="6403" max="6403" width="12" customWidth="1"/>
    <col min="6404" max="6405" width="7.42578125" customWidth="1"/>
    <col min="6406" max="6406" width="5.85546875" customWidth="1"/>
    <col min="6407" max="6407" width="13.7109375" customWidth="1"/>
    <col min="6408" max="6408" width="14.28515625" customWidth="1"/>
    <col min="6409" max="6409" width="5.28515625" customWidth="1"/>
    <col min="6410" max="6410" width="8.7109375" customWidth="1"/>
    <col min="6412" max="6412" width="7.140625" customWidth="1"/>
    <col min="6413" max="6413" width="7.42578125" customWidth="1"/>
    <col min="6658" max="6658" width="7.5703125" customWidth="1"/>
    <col min="6659" max="6659" width="12" customWidth="1"/>
    <col min="6660" max="6661" width="7.42578125" customWidth="1"/>
    <col min="6662" max="6662" width="5.85546875" customWidth="1"/>
    <col min="6663" max="6663" width="13.7109375" customWidth="1"/>
    <col min="6664" max="6664" width="14.28515625" customWidth="1"/>
    <col min="6665" max="6665" width="5.28515625" customWidth="1"/>
    <col min="6666" max="6666" width="8.7109375" customWidth="1"/>
    <col min="6668" max="6668" width="7.140625" customWidth="1"/>
    <col min="6669" max="6669" width="7.42578125" customWidth="1"/>
    <col min="6914" max="6914" width="7.5703125" customWidth="1"/>
    <col min="6915" max="6915" width="12" customWidth="1"/>
    <col min="6916" max="6917" width="7.42578125" customWidth="1"/>
    <col min="6918" max="6918" width="5.85546875" customWidth="1"/>
    <col min="6919" max="6919" width="13.7109375" customWidth="1"/>
    <col min="6920" max="6920" width="14.28515625" customWidth="1"/>
    <col min="6921" max="6921" width="5.28515625" customWidth="1"/>
    <col min="6922" max="6922" width="8.7109375" customWidth="1"/>
    <col min="6924" max="6924" width="7.140625" customWidth="1"/>
    <col min="6925" max="6925" width="7.42578125" customWidth="1"/>
    <col min="7170" max="7170" width="7.5703125" customWidth="1"/>
    <col min="7171" max="7171" width="12" customWidth="1"/>
    <col min="7172" max="7173" width="7.42578125" customWidth="1"/>
    <col min="7174" max="7174" width="5.85546875" customWidth="1"/>
    <col min="7175" max="7175" width="13.7109375" customWidth="1"/>
    <col min="7176" max="7176" width="14.28515625" customWidth="1"/>
    <col min="7177" max="7177" width="5.28515625" customWidth="1"/>
    <col min="7178" max="7178" width="8.7109375" customWidth="1"/>
    <col min="7180" max="7180" width="7.140625" customWidth="1"/>
    <col min="7181" max="7181" width="7.42578125" customWidth="1"/>
    <col min="7426" max="7426" width="7.5703125" customWidth="1"/>
    <col min="7427" max="7427" width="12" customWidth="1"/>
    <col min="7428" max="7429" width="7.42578125" customWidth="1"/>
    <col min="7430" max="7430" width="5.85546875" customWidth="1"/>
    <col min="7431" max="7431" width="13.7109375" customWidth="1"/>
    <col min="7432" max="7432" width="14.28515625" customWidth="1"/>
    <col min="7433" max="7433" width="5.28515625" customWidth="1"/>
    <col min="7434" max="7434" width="8.7109375" customWidth="1"/>
    <col min="7436" max="7436" width="7.140625" customWidth="1"/>
    <col min="7437" max="7437" width="7.42578125" customWidth="1"/>
    <col min="7682" max="7682" width="7.5703125" customWidth="1"/>
    <col min="7683" max="7683" width="12" customWidth="1"/>
    <col min="7684" max="7685" width="7.42578125" customWidth="1"/>
    <col min="7686" max="7686" width="5.85546875" customWidth="1"/>
    <col min="7687" max="7687" width="13.7109375" customWidth="1"/>
    <col min="7688" max="7688" width="14.28515625" customWidth="1"/>
    <col min="7689" max="7689" width="5.28515625" customWidth="1"/>
    <col min="7690" max="7690" width="8.7109375" customWidth="1"/>
    <col min="7692" max="7692" width="7.140625" customWidth="1"/>
    <col min="7693" max="7693" width="7.42578125" customWidth="1"/>
    <col min="7938" max="7938" width="7.5703125" customWidth="1"/>
    <col min="7939" max="7939" width="12" customWidth="1"/>
    <col min="7940" max="7941" width="7.42578125" customWidth="1"/>
    <col min="7942" max="7942" width="5.85546875" customWidth="1"/>
    <col min="7943" max="7943" width="13.7109375" customWidth="1"/>
    <col min="7944" max="7944" width="14.28515625" customWidth="1"/>
    <col min="7945" max="7945" width="5.28515625" customWidth="1"/>
    <col min="7946" max="7946" width="8.7109375" customWidth="1"/>
    <col min="7948" max="7948" width="7.140625" customWidth="1"/>
    <col min="7949" max="7949" width="7.42578125" customWidth="1"/>
    <col min="8194" max="8194" width="7.5703125" customWidth="1"/>
    <col min="8195" max="8195" width="12" customWidth="1"/>
    <col min="8196" max="8197" width="7.42578125" customWidth="1"/>
    <col min="8198" max="8198" width="5.85546875" customWidth="1"/>
    <col min="8199" max="8199" width="13.7109375" customWidth="1"/>
    <col min="8200" max="8200" width="14.28515625" customWidth="1"/>
    <col min="8201" max="8201" width="5.28515625" customWidth="1"/>
    <col min="8202" max="8202" width="8.7109375" customWidth="1"/>
    <col min="8204" max="8204" width="7.140625" customWidth="1"/>
    <col min="8205" max="8205" width="7.42578125" customWidth="1"/>
    <col min="8450" max="8450" width="7.5703125" customWidth="1"/>
    <col min="8451" max="8451" width="12" customWidth="1"/>
    <col min="8452" max="8453" width="7.42578125" customWidth="1"/>
    <col min="8454" max="8454" width="5.85546875" customWidth="1"/>
    <col min="8455" max="8455" width="13.7109375" customWidth="1"/>
    <col min="8456" max="8456" width="14.28515625" customWidth="1"/>
    <col min="8457" max="8457" width="5.28515625" customWidth="1"/>
    <col min="8458" max="8458" width="8.7109375" customWidth="1"/>
    <col min="8460" max="8460" width="7.140625" customWidth="1"/>
    <col min="8461" max="8461" width="7.42578125" customWidth="1"/>
    <col min="8706" max="8706" width="7.5703125" customWidth="1"/>
    <col min="8707" max="8707" width="12" customWidth="1"/>
    <col min="8708" max="8709" width="7.42578125" customWidth="1"/>
    <col min="8710" max="8710" width="5.85546875" customWidth="1"/>
    <col min="8711" max="8711" width="13.7109375" customWidth="1"/>
    <col min="8712" max="8712" width="14.28515625" customWidth="1"/>
    <col min="8713" max="8713" width="5.28515625" customWidth="1"/>
    <col min="8714" max="8714" width="8.7109375" customWidth="1"/>
    <col min="8716" max="8716" width="7.140625" customWidth="1"/>
    <col min="8717" max="8717" width="7.42578125" customWidth="1"/>
    <col min="8962" max="8962" width="7.5703125" customWidth="1"/>
    <col min="8963" max="8963" width="12" customWidth="1"/>
    <col min="8964" max="8965" width="7.42578125" customWidth="1"/>
    <col min="8966" max="8966" width="5.85546875" customWidth="1"/>
    <col min="8967" max="8967" width="13.7109375" customWidth="1"/>
    <col min="8968" max="8968" width="14.28515625" customWidth="1"/>
    <col min="8969" max="8969" width="5.28515625" customWidth="1"/>
    <col min="8970" max="8970" width="8.7109375" customWidth="1"/>
    <col min="8972" max="8972" width="7.140625" customWidth="1"/>
    <col min="8973" max="8973" width="7.42578125" customWidth="1"/>
    <col min="9218" max="9218" width="7.5703125" customWidth="1"/>
    <col min="9219" max="9219" width="12" customWidth="1"/>
    <col min="9220" max="9221" width="7.42578125" customWidth="1"/>
    <col min="9222" max="9222" width="5.85546875" customWidth="1"/>
    <col min="9223" max="9223" width="13.7109375" customWidth="1"/>
    <col min="9224" max="9224" width="14.28515625" customWidth="1"/>
    <col min="9225" max="9225" width="5.28515625" customWidth="1"/>
    <col min="9226" max="9226" width="8.7109375" customWidth="1"/>
    <col min="9228" max="9228" width="7.140625" customWidth="1"/>
    <col min="9229" max="9229" width="7.42578125" customWidth="1"/>
    <col min="9474" max="9474" width="7.5703125" customWidth="1"/>
    <col min="9475" max="9475" width="12" customWidth="1"/>
    <col min="9476" max="9477" width="7.42578125" customWidth="1"/>
    <col min="9478" max="9478" width="5.85546875" customWidth="1"/>
    <col min="9479" max="9479" width="13.7109375" customWidth="1"/>
    <col min="9480" max="9480" width="14.28515625" customWidth="1"/>
    <col min="9481" max="9481" width="5.28515625" customWidth="1"/>
    <col min="9482" max="9482" width="8.7109375" customWidth="1"/>
    <col min="9484" max="9484" width="7.140625" customWidth="1"/>
    <col min="9485" max="9485" width="7.42578125" customWidth="1"/>
    <col min="9730" max="9730" width="7.5703125" customWidth="1"/>
    <col min="9731" max="9731" width="12" customWidth="1"/>
    <col min="9732" max="9733" width="7.42578125" customWidth="1"/>
    <col min="9734" max="9734" width="5.85546875" customWidth="1"/>
    <col min="9735" max="9735" width="13.7109375" customWidth="1"/>
    <col min="9736" max="9736" width="14.28515625" customWidth="1"/>
    <col min="9737" max="9737" width="5.28515625" customWidth="1"/>
    <col min="9738" max="9738" width="8.7109375" customWidth="1"/>
    <col min="9740" max="9740" width="7.140625" customWidth="1"/>
    <col min="9741" max="9741" width="7.42578125" customWidth="1"/>
    <col min="9986" max="9986" width="7.5703125" customWidth="1"/>
    <col min="9987" max="9987" width="12" customWidth="1"/>
    <col min="9988" max="9989" width="7.42578125" customWidth="1"/>
    <col min="9990" max="9990" width="5.85546875" customWidth="1"/>
    <col min="9991" max="9991" width="13.7109375" customWidth="1"/>
    <col min="9992" max="9992" width="14.28515625" customWidth="1"/>
    <col min="9993" max="9993" width="5.28515625" customWidth="1"/>
    <col min="9994" max="9994" width="8.7109375" customWidth="1"/>
    <col min="9996" max="9996" width="7.140625" customWidth="1"/>
    <col min="9997" max="9997" width="7.42578125" customWidth="1"/>
    <col min="10242" max="10242" width="7.5703125" customWidth="1"/>
    <col min="10243" max="10243" width="12" customWidth="1"/>
    <col min="10244" max="10245" width="7.42578125" customWidth="1"/>
    <col min="10246" max="10246" width="5.85546875" customWidth="1"/>
    <col min="10247" max="10247" width="13.7109375" customWidth="1"/>
    <col min="10248" max="10248" width="14.28515625" customWidth="1"/>
    <col min="10249" max="10249" width="5.28515625" customWidth="1"/>
    <col min="10250" max="10250" width="8.7109375" customWidth="1"/>
    <col min="10252" max="10252" width="7.140625" customWidth="1"/>
    <col min="10253" max="10253" width="7.42578125" customWidth="1"/>
    <col min="10498" max="10498" width="7.5703125" customWidth="1"/>
    <col min="10499" max="10499" width="12" customWidth="1"/>
    <col min="10500" max="10501" width="7.42578125" customWidth="1"/>
    <col min="10502" max="10502" width="5.85546875" customWidth="1"/>
    <col min="10503" max="10503" width="13.7109375" customWidth="1"/>
    <col min="10504" max="10504" width="14.28515625" customWidth="1"/>
    <col min="10505" max="10505" width="5.28515625" customWidth="1"/>
    <col min="10506" max="10506" width="8.7109375" customWidth="1"/>
    <col min="10508" max="10508" width="7.140625" customWidth="1"/>
    <col min="10509" max="10509" width="7.42578125" customWidth="1"/>
    <col min="10754" max="10754" width="7.5703125" customWidth="1"/>
    <col min="10755" max="10755" width="12" customWidth="1"/>
    <col min="10756" max="10757" width="7.42578125" customWidth="1"/>
    <col min="10758" max="10758" width="5.85546875" customWidth="1"/>
    <col min="10759" max="10759" width="13.7109375" customWidth="1"/>
    <col min="10760" max="10760" width="14.28515625" customWidth="1"/>
    <col min="10761" max="10761" width="5.28515625" customWidth="1"/>
    <col min="10762" max="10762" width="8.7109375" customWidth="1"/>
    <col min="10764" max="10764" width="7.140625" customWidth="1"/>
    <col min="10765" max="10765" width="7.42578125" customWidth="1"/>
    <col min="11010" max="11010" width="7.5703125" customWidth="1"/>
    <col min="11011" max="11011" width="12" customWidth="1"/>
    <col min="11012" max="11013" width="7.42578125" customWidth="1"/>
    <col min="11014" max="11014" width="5.85546875" customWidth="1"/>
    <col min="11015" max="11015" width="13.7109375" customWidth="1"/>
    <col min="11016" max="11016" width="14.28515625" customWidth="1"/>
    <col min="11017" max="11017" width="5.28515625" customWidth="1"/>
    <col min="11018" max="11018" width="8.7109375" customWidth="1"/>
    <col min="11020" max="11020" width="7.140625" customWidth="1"/>
    <col min="11021" max="11021" width="7.42578125" customWidth="1"/>
    <col min="11266" max="11266" width="7.5703125" customWidth="1"/>
    <col min="11267" max="11267" width="12" customWidth="1"/>
    <col min="11268" max="11269" width="7.42578125" customWidth="1"/>
    <col min="11270" max="11270" width="5.85546875" customWidth="1"/>
    <col min="11271" max="11271" width="13.7109375" customWidth="1"/>
    <col min="11272" max="11272" width="14.28515625" customWidth="1"/>
    <col min="11273" max="11273" width="5.28515625" customWidth="1"/>
    <col min="11274" max="11274" width="8.7109375" customWidth="1"/>
    <col min="11276" max="11276" width="7.140625" customWidth="1"/>
    <col min="11277" max="11277" width="7.42578125" customWidth="1"/>
    <col min="11522" max="11522" width="7.5703125" customWidth="1"/>
    <col min="11523" max="11523" width="12" customWidth="1"/>
    <col min="11524" max="11525" width="7.42578125" customWidth="1"/>
    <col min="11526" max="11526" width="5.85546875" customWidth="1"/>
    <col min="11527" max="11527" width="13.7109375" customWidth="1"/>
    <col min="11528" max="11528" width="14.28515625" customWidth="1"/>
    <col min="11529" max="11529" width="5.28515625" customWidth="1"/>
    <col min="11530" max="11530" width="8.7109375" customWidth="1"/>
    <col min="11532" max="11532" width="7.140625" customWidth="1"/>
    <col min="11533" max="11533" width="7.42578125" customWidth="1"/>
    <col min="11778" max="11778" width="7.5703125" customWidth="1"/>
    <col min="11779" max="11779" width="12" customWidth="1"/>
    <col min="11780" max="11781" width="7.42578125" customWidth="1"/>
    <col min="11782" max="11782" width="5.85546875" customWidth="1"/>
    <col min="11783" max="11783" width="13.7109375" customWidth="1"/>
    <col min="11784" max="11784" width="14.28515625" customWidth="1"/>
    <col min="11785" max="11785" width="5.28515625" customWidth="1"/>
    <col min="11786" max="11786" width="8.7109375" customWidth="1"/>
    <col min="11788" max="11788" width="7.140625" customWidth="1"/>
    <col min="11789" max="11789" width="7.42578125" customWidth="1"/>
    <col min="12034" max="12034" width="7.5703125" customWidth="1"/>
    <col min="12035" max="12035" width="12" customWidth="1"/>
    <col min="12036" max="12037" width="7.42578125" customWidth="1"/>
    <col min="12038" max="12038" width="5.85546875" customWidth="1"/>
    <col min="12039" max="12039" width="13.7109375" customWidth="1"/>
    <col min="12040" max="12040" width="14.28515625" customWidth="1"/>
    <col min="12041" max="12041" width="5.28515625" customWidth="1"/>
    <col min="12042" max="12042" width="8.7109375" customWidth="1"/>
    <col min="12044" max="12044" width="7.140625" customWidth="1"/>
    <col min="12045" max="12045" width="7.42578125" customWidth="1"/>
    <col min="12290" max="12290" width="7.5703125" customWidth="1"/>
    <col min="12291" max="12291" width="12" customWidth="1"/>
    <col min="12292" max="12293" width="7.42578125" customWidth="1"/>
    <col min="12294" max="12294" width="5.85546875" customWidth="1"/>
    <col min="12295" max="12295" width="13.7109375" customWidth="1"/>
    <col min="12296" max="12296" width="14.28515625" customWidth="1"/>
    <col min="12297" max="12297" width="5.28515625" customWidth="1"/>
    <col min="12298" max="12298" width="8.7109375" customWidth="1"/>
    <col min="12300" max="12300" width="7.140625" customWidth="1"/>
    <col min="12301" max="12301" width="7.42578125" customWidth="1"/>
    <col min="12546" max="12546" width="7.5703125" customWidth="1"/>
    <col min="12547" max="12547" width="12" customWidth="1"/>
    <col min="12548" max="12549" width="7.42578125" customWidth="1"/>
    <col min="12550" max="12550" width="5.85546875" customWidth="1"/>
    <col min="12551" max="12551" width="13.7109375" customWidth="1"/>
    <col min="12552" max="12552" width="14.28515625" customWidth="1"/>
    <col min="12553" max="12553" width="5.28515625" customWidth="1"/>
    <col min="12554" max="12554" width="8.7109375" customWidth="1"/>
    <col min="12556" max="12556" width="7.140625" customWidth="1"/>
    <col min="12557" max="12557" width="7.42578125" customWidth="1"/>
    <col min="12802" max="12802" width="7.5703125" customWidth="1"/>
    <col min="12803" max="12803" width="12" customWidth="1"/>
    <col min="12804" max="12805" width="7.42578125" customWidth="1"/>
    <col min="12806" max="12806" width="5.85546875" customWidth="1"/>
    <col min="12807" max="12807" width="13.7109375" customWidth="1"/>
    <col min="12808" max="12808" width="14.28515625" customWidth="1"/>
    <col min="12809" max="12809" width="5.28515625" customWidth="1"/>
    <col min="12810" max="12810" width="8.7109375" customWidth="1"/>
    <col min="12812" max="12812" width="7.140625" customWidth="1"/>
    <col min="12813" max="12813" width="7.42578125" customWidth="1"/>
    <col min="13058" max="13058" width="7.5703125" customWidth="1"/>
    <col min="13059" max="13059" width="12" customWidth="1"/>
    <col min="13060" max="13061" width="7.42578125" customWidth="1"/>
    <col min="13062" max="13062" width="5.85546875" customWidth="1"/>
    <col min="13063" max="13063" width="13.7109375" customWidth="1"/>
    <col min="13064" max="13064" width="14.28515625" customWidth="1"/>
    <col min="13065" max="13065" width="5.28515625" customWidth="1"/>
    <col min="13066" max="13066" width="8.7109375" customWidth="1"/>
    <col min="13068" max="13068" width="7.140625" customWidth="1"/>
    <col min="13069" max="13069" width="7.42578125" customWidth="1"/>
    <col min="13314" max="13314" width="7.5703125" customWidth="1"/>
    <col min="13315" max="13315" width="12" customWidth="1"/>
    <col min="13316" max="13317" width="7.42578125" customWidth="1"/>
    <col min="13318" max="13318" width="5.85546875" customWidth="1"/>
    <col min="13319" max="13319" width="13.7109375" customWidth="1"/>
    <col min="13320" max="13320" width="14.28515625" customWidth="1"/>
    <col min="13321" max="13321" width="5.28515625" customWidth="1"/>
    <col min="13322" max="13322" width="8.7109375" customWidth="1"/>
    <col min="13324" max="13324" width="7.140625" customWidth="1"/>
    <col min="13325" max="13325" width="7.42578125" customWidth="1"/>
    <col min="13570" max="13570" width="7.5703125" customWidth="1"/>
    <col min="13571" max="13571" width="12" customWidth="1"/>
    <col min="13572" max="13573" width="7.42578125" customWidth="1"/>
    <col min="13574" max="13574" width="5.85546875" customWidth="1"/>
    <col min="13575" max="13575" width="13.7109375" customWidth="1"/>
    <col min="13576" max="13576" width="14.28515625" customWidth="1"/>
    <col min="13577" max="13577" width="5.28515625" customWidth="1"/>
    <col min="13578" max="13578" width="8.7109375" customWidth="1"/>
    <col min="13580" max="13580" width="7.140625" customWidth="1"/>
    <col min="13581" max="13581" width="7.42578125" customWidth="1"/>
    <col min="13826" max="13826" width="7.5703125" customWidth="1"/>
    <col min="13827" max="13827" width="12" customWidth="1"/>
    <col min="13828" max="13829" width="7.42578125" customWidth="1"/>
    <col min="13830" max="13830" width="5.85546875" customWidth="1"/>
    <col min="13831" max="13831" width="13.7109375" customWidth="1"/>
    <col min="13832" max="13832" width="14.28515625" customWidth="1"/>
    <col min="13833" max="13833" width="5.28515625" customWidth="1"/>
    <col min="13834" max="13834" width="8.7109375" customWidth="1"/>
    <col min="13836" max="13836" width="7.140625" customWidth="1"/>
    <col min="13837" max="13837" width="7.42578125" customWidth="1"/>
    <col min="14082" max="14082" width="7.5703125" customWidth="1"/>
    <col min="14083" max="14083" width="12" customWidth="1"/>
    <col min="14084" max="14085" width="7.42578125" customWidth="1"/>
    <col min="14086" max="14086" width="5.85546875" customWidth="1"/>
    <col min="14087" max="14087" width="13.7109375" customWidth="1"/>
    <col min="14088" max="14088" width="14.28515625" customWidth="1"/>
    <col min="14089" max="14089" width="5.28515625" customWidth="1"/>
    <col min="14090" max="14090" width="8.7109375" customWidth="1"/>
    <col min="14092" max="14092" width="7.140625" customWidth="1"/>
    <col min="14093" max="14093" width="7.42578125" customWidth="1"/>
    <col min="14338" max="14338" width="7.5703125" customWidth="1"/>
    <col min="14339" max="14339" width="12" customWidth="1"/>
    <col min="14340" max="14341" width="7.42578125" customWidth="1"/>
    <col min="14342" max="14342" width="5.85546875" customWidth="1"/>
    <col min="14343" max="14343" width="13.7109375" customWidth="1"/>
    <col min="14344" max="14344" width="14.28515625" customWidth="1"/>
    <col min="14345" max="14345" width="5.28515625" customWidth="1"/>
    <col min="14346" max="14346" width="8.7109375" customWidth="1"/>
    <col min="14348" max="14348" width="7.140625" customWidth="1"/>
    <col min="14349" max="14349" width="7.42578125" customWidth="1"/>
    <col min="14594" max="14594" width="7.5703125" customWidth="1"/>
    <col min="14595" max="14595" width="12" customWidth="1"/>
    <col min="14596" max="14597" width="7.42578125" customWidth="1"/>
    <col min="14598" max="14598" width="5.85546875" customWidth="1"/>
    <col min="14599" max="14599" width="13.7109375" customWidth="1"/>
    <col min="14600" max="14600" width="14.28515625" customWidth="1"/>
    <col min="14601" max="14601" width="5.28515625" customWidth="1"/>
    <col min="14602" max="14602" width="8.7109375" customWidth="1"/>
    <col min="14604" max="14604" width="7.140625" customWidth="1"/>
    <col min="14605" max="14605" width="7.42578125" customWidth="1"/>
    <col min="14850" max="14850" width="7.5703125" customWidth="1"/>
    <col min="14851" max="14851" width="12" customWidth="1"/>
    <col min="14852" max="14853" width="7.42578125" customWidth="1"/>
    <col min="14854" max="14854" width="5.85546875" customWidth="1"/>
    <col min="14855" max="14855" width="13.7109375" customWidth="1"/>
    <col min="14856" max="14856" width="14.28515625" customWidth="1"/>
    <col min="14857" max="14857" width="5.28515625" customWidth="1"/>
    <col min="14858" max="14858" width="8.7109375" customWidth="1"/>
    <col min="14860" max="14860" width="7.140625" customWidth="1"/>
    <col min="14861" max="14861" width="7.42578125" customWidth="1"/>
    <col min="15106" max="15106" width="7.5703125" customWidth="1"/>
    <col min="15107" max="15107" width="12" customWidth="1"/>
    <col min="15108" max="15109" width="7.42578125" customWidth="1"/>
    <col min="15110" max="15110" width="5.85546875" customWidth="1"/>
    <col min="15111" max="15111" width="13.7109375" customWidth="1"/>
    <col min="15112" max="15112" width="14.28515625" customWidth="1"/>
    <col min="15113" max="15113" width="5.28515625" customWidth="1"/>
    <col min="15114" max="15114" width="8.7109375" customWidth="1"/>
    <col min="15116" max="15116" width="7.140625" customWidth="1"/>
    <col min="15117" max="15117" width="7.42578125" customWidth="1"/>
    <col min="15362" max="15362" width="7.5703125" customWidth="1"/>
    <col min="15363" max="15363" width="12" customWidth="1"/>
    <col min="15364" max="15365" width="7.42578125" customWidth="1"/>
    <col min="15366" max="15366" width="5.85546875" customWidth="1"/>
    <col min="15367" max="15367" width="13.7109375" customWidth="1"/>
    <col min="15368" max="15368" width="14.28515625" customWidth="1"/>
    <col min="15369" max="15369" width="5.28515625" customWidth="1"/>
    <col min="15370" max="15370" width="8.7109375" customWidth="1"/>
    <col min="15372" max="15372" width="7.140625" customWidth="1"/>
    <col min="15373" max="15373" width="7.42578125" customWidth="1"/>
    <col min="15618" max="15618" width="7.5703125" customWidth="1"/>
    <col min="15619" max="15619" width="12" customWidth="1"/>
    <col min="15620" max="15621" width="7.42578125" customWidth="1"/>
    <col min="15622" max="15622" width="5.85546875" customWidth="1"/>
    <col min="15623" max="15623" width="13.7109375" customWidth="1"/>
    <col min="15624" max="15624" width="14.28515625" customWidth="1"/>
    <col min="15625" max="15625" width="5.28515625" customWidth="1"/>
    <col min="15626" max="15626" width="8.7109375" customWidth="1"/>
    <col min="15628" max="15628" width="7.140625" customWidth="1"/>
    <col min="15629" max="15629" width="7.42578125" customWidth="1"/>
    <col min="15874" max="15874" width="7.5703125" customWidth="1"/>
    <col min="15875" max="15875" width="12" customWidth="1"/>
    <col min="15876" max="15877" width="7.42578125" customWidth="1"/>
    <col min="15878" max="15878" width="5.85546875" customWidth="1"/>
    <col min="15879" max="15879" width="13.7109375" customWidth="1"/>
    <col min="15880" max="15880" width="14.28515625" customWidth="1"/>
    <col min="15881" max="15881" width="5.28515625" customWidth="1"/>
    <col min="15882" max="15882" width="8.7109375" customWidth="1"/>
    <col min="15884" max="15884" width="7.140625" customWidth="1"/>
    <col min="15885" max="15885" width="7.42578125" customWidth="1"/>
    <col min="16130" max="16130" width="7.5703125" customWidth="1"/>
    <col min="16131" max="16131" width="12" customWidth="1"/>
    <col min="16132" max="16133" width="7.42578125" customWidth="1"/>
    <col min="16134" max="16134" width="5.85546875" customWidth="1"/>
    <col min="16135" max="16135" width="13.7109375" customWidth="1"/>
    <col min="16136" max="16136" width="14.28515625" customWidth="1"/>
    <col min="16137" max="16137" width="5.28515625" customWidth="1"/>
    <col min="16138" max="16138" width="8.7109375" customWidth="1"/>
    <col min="16140" max="16140" width="7.140625" customWidth="1"/>
    <col min="16141" max="16141" width="7.42578125" customWidth="1"/>
  </cols>
  <sheetData>
    <row r="1" spans="1:13" s="12" customFormat="1" ht="12.75" x14ac:dyDescent="0.2">
      <c r="A1" s="12" t="s">
        <v>1055</v>
      </c>
      <c r="B1" s="29" t="s">
        <v>1056</v>
      </c>
      <c r="C1" s="29" t="s">
        <v>1057</v>
      </c>
      <c r="D1" s="29" t="s">
        <v>1058</v>
      </c>
      <c r="E1" s="30"/>
      <c r="F1" s="31" t="s">
        <v>1059</v>
      </c>
      <c r="G1" s="12" t="s">
        <v>1060</v>
      </c>
      <c r="H1" s="12" t="s">
        <v>1061</v>
      </c>
      <c r="I1" s="29" t="s">
        <v>1062</v>
      </c>
      <c r="J1" s="29" t="s">
        <v>1063</v>
      </c>
      <c r="K1" s="12" t="s">
        <v>0</v>
      </c>
      <c r="L1" s="29" t="s">
        <v>1064</v>
      </c>
      <c r="M1" s="29" t="s">
        <v>1065</v>
      </c>
    </row>
    <row r="2" spans="1:13" x14ac:dyDescent="0.25">
      <c r="A2" s="23">
        <f>Results!A2</f>
        <v>26</v>
      </c>
      <c r="B2" s="3" t="str">
        <f>IF(A2=0," ",IF(COUNTIF(Juniors!A$2:A$50,A2)&gt;0,"JUN",IF(COUNTIF(Joggers!A$2:A$50,A2)&gt;0,"JOG","SEN")))</f>
        <v>JOG</v>
      </c>
      <c r="C2" s="3" t="str">
        <f>IF(B2&lt;&gt;"SEN"," ",COUNTIFS(K$1:K1,K2,I$1:I1,I2,B$1:B1,B2)+1)</f>
        <v xml:space="preserve"> </v>
      </c>
      <c r="D2" s="3" t="str">
        <f t="shared" ref="D2:D33" si="0">IF(B2&lt;&gt;"SEN"," ",IF(C2&lt;6,"S"," "))</f>
        <v xml:space="preserve"> </v>
      </c>
      <c r="F2" s="33">
        <f>IF(A2=0," ",COUNTIF(B$1:B1,B2) + 1)</f>
        <v>1</v>
      </c>
      <c r="G2" s="23" t="str">
        <f>IF(A2=0," ",IF(B2="JUN",VLOOKUP(A2,Juniors!A$2:E$50,2,0),IF(B2="JOG",VLOOKUP(A2,Joggers!A$2:E$50,2,0),IF(B2="SEN",VLOOKUP(A2,Seniors!A$2:E$811,3,0),999))))</f>
        <v>Doug</v>
      </c>
      <c r="H2" s="23" t="str">
        <f>IF(A2=0," ",IF(B2="JUN",VLOOKUP(A2,Juniors!A$2:E$50,3,0),IF(B2="JOG",VLOOKUP(A2,Joggers!A$2:E$50,3,0),IF(B2="SEN",VLOOKUP(A2,Seniors!A$2:E$811,4,0),999))))</f>
        <v>Carse</v>
      </c>
      <c r="I2" s="3" t="str">
        <f>IF(A2=0," ",IF(B2="JUN",VLOOKUP(A2,Juniors!A$2:E$50,4,0),IF(B2="JOG",VLOOKUP(A2,Joggers!A$2:E$50,4,0),IF(B2="SEN",VLOOKUP(A2,Seniors!A$2:E$811,5,0),999))))</f>
        <v>m</v>
      </c>
      <c r="J2" s="3">
        <f>IF(A2=0," ",COUNTIFS(B$1:B1,B2,I$1:I1,I2) + 1)</f>
        <v>1</v>
      </c>
      <c r="K2" s="23" t="str">
        <f>IF(A2=0," ",IF(B2="JUN",VLOOKUP(A2,Juniors!A$2:E$50,5,0),IF(B2="JOG",VLOOKUP(A2,Joggers!A$2:E$50,5,0),IF(B2="SEN",VLOOKUP(A2,Seniors!A$2:E$811,2,0),999))))</f>
        <v>WW</v>
      </c>
      <c r="L2" s="3" t="str">
        <f>IF((A2=0)," ",IF((Results!C2&gt;9),Results!B2 &amp; ":" &amp; Results!C2, Results!B2 &amp; ":0" &amp; Results!C2))</f>
        <v>21:48</v>
      </c>
      <c r="M2" s="3">
        <f>IF(A2=0, " ", IF(B2="JUN", " ", IF(B2="JOG",2, IF(D2="S",COUNTIF(D3:D$445,"S")+Header!B$9 + 1,Header!B$9))))</f>
        <v>2</v>
      </c>
    </row>
    <row r="3" spans="1:13" x14ac:dyDescent="0.25">
      <c r="A3" s="23">
        <f>Results!A3</f>
        <v>18</v>
      </c>
      <c r="B3" s="3" t="str">
        <f>IF(A3=0," ",IF(COUNTIF(Juniors!A$2:A$50,A3)&gt;0,"JUN",IF(COUNTIF(Joggers!A$2:A$50,A3)&gt;0,"JOG","SEN")))</f>
        <v>JOG</v>
      </c>
      <c r="C3" s="3" t="str">
        <f>IF(B3&lt;&gt;"SEN"," ",COUNTIFS(K$1:K2,K3,I$1:I2,I3,B$1:B2,B3)+1)</f>
        <v xml:space="preserve"> </v>
      </c>
      <c r="D3" s="3" t="str">
        <f t="shared" si="0"/>
        <v xml:space="preserve"> </v>
      </c>
      <c r="F3" s="33">
        <f>IF(A3=0," ",COUNTIF(B$1:B2,B3) + 1)</f>
        <v>2</v>
      </c>
      <c r="G3" s="23" t="str">
        <f>IF(A3=0," ",IF(B3="JUN",VLOOKUP(A3,Juniors!A$2:E$50,2,0),IF(B3="JOG",VLOOKUP(A3,Joggers!A$2:E$50,2,0),IF(B3="SEN",VLOOKUP(A3,Seniors!A$2:E$811,3,0),999))))</f>
        <v>Nick</v>
      </c>
      <c r="H3" s="23" t="str">
        <f>IF(A3=0," ",IF(B3="JUN",VLOOKUP(A3,Juniors!A$2:E$50,3,0),IF(B3="JOG",VLOOKUP(A3,Joggers!A$2:E$50,3,0),IF(B3="SEN",VLOOKUP(A3,Seniors!A$2:E$811,4,0),999))))</f>
        <v>Seaman</v>
      </c>
      <c r="I3" s="3" t="str">
        <f>IF(A3=0," ",IF(B3="JUN",VLOOKUP(A3,Juniors!A$2:E$50,4,0),IF(B3="JOG",VLOOKUP(A3,Joggers!A$2:E$50,4,0),IF(B3="SEN",VLOOKUP(A3,Seniors!A$2:E$811,5,0),999))))</f>
        <v>m</v>
      </c>
      <c r="J3" s="3">
        <f>IF(A3=0," ",COUNTIFS(B$1:B2,B3,I$1:I2,I3) + 1)</f>
        <v>2</v>
      </c>
      <c r="K3" s="23" t="str">
        <f>IF(A3=0," ",IF(B3="JUN",VLOOKUP(A3,Juniors!A$2:E$50,5,0),IF(B3="JOG",VLOOKUP(A3,Joggers!A$2:E$50,5,0),IF(B3="SEN",VLOOKUP(A3,Seniors!A$2:E$811,2,0),999))))</f>
        <v>DMV</v>
      </c>
      <c r="L3" s="3" t="str">
        <f>IF((A3=0)," ",IF((Results!C3&gt;9),Results!B3 &amp; ":" &amp; Results!C3, Results!B3 &amp; ":0" &amp; Results!C3))</f>
        <v>21:59</v>
      </c>
      <c r="M3" s="3">
        <f>IF(A3=0, " ", IF(B3="JUN", " ", IF(B3="JOG",2, IF(D3="S",COUNTIF(D4:D$445,"S")+Header!B$9 + 1,Header!B$9))))</f>
        <v>2</v>
      </c>
    </row>
    <row r="4" spans="1:13" x14ac:dyDescent="0.25">
      <c r="A4" s="23">
        <f>Results!A4</f>
        <v>20</v>
      </c>
      <c r="B4" s="3" t="str">
        <f>IF(A4=0," ",IF(COUNTIF(Juniors!A$2:A$50,A4)&gt;0,"JUN",IF(COUNTIF(Joggers!A$2:A$50,A4)&gt;0,"JOG","SEN")))</f>
        <v>JOG</v>
      </c>
      <c r="C4" s="3" t="str">
        <f>IF(B4&lt;&gt;"SEN"," ",COUNTIFS(K$1:K3,K4,I$1:I3,I4,B$1:B3,B4)+1)</f>
        <v xml:space="preserve"> </v>
      </c>
      <c r="D4" s="3" t="str">
        <f t="shared" si="0"/>
        <v xml:space="preserve"> </v>
      </c>
      <c r="F4" s="33">
        <f>IF(A4=0," ",COUNTIF(B$1:B3,B4) + 1)</f>
        <v>3</v>
      </c>
      <c r="G4" s="23" t="str">
        <f>IF(A4=0," ",IF(B4="JUN",VLOOKUP(A4,Juniors!A$2:E$50,2,0),IF(B4="JOG",VLOOKUP(A4,Joggers!A$2:E$50,2,0),IF(B4="SEN",VLOOKUP(A4,Seniors!A$2:E$811,3,0),999))))</f>
        <v>Patrick</v>
      </c>
      <c r="H4" s="23" t="str">
        <f>IF(A4=0," ",IF(B4="JUN",VLOOKUP(A4,Juniors!A$2:E$50,3,0),IF(B4="JOG",VLOOKUP(A4,Joggers!A$2:E$50,3,0),IF(B4="SEN",VLOOKUP(A4,Seniors!A$2:E$811,4,0),999))))</f>
        <v>Martin</v>
      </c>
      <c r="I4" s="3" t="str">
        <f>IF(A4=0," ",IF(B4="JUN",VLOOKUP(A4,Juniors!A$2:E$50,4,0),IF(B4="JOG",VLOOKUP(A4,Joggers!A$2:E$50,4,0),IF(B4="SEN",VLOOKUP(A4,Seniors!A$2:E$811,5,0),999))))</f>
        <v>m</v>
      </c>
      <c r="J4" s="3">
        <f>IF(A4=0," ",COUNTIFS(B$1:B3,B4,I$1:I3,I4) + 1)</f>
        <v>3</v>
      </c>
      <c r="K4" s="23" t="str">
        <f>IF(A4=0," ",IF(B4="JUN",VLOOKUP(A4,Juniors!A$2:E$50,5,0),IF(B4="JOG",VLOOKUP(A4,Joggers!A$2:E$50,5,0),IF(B4="SEN",VLOOKUP(A4,Seniors!A$2:E$811,2,0),999))))</f>
        <v>DMV</v>
      </c>
      <c r="L4" s="3" t="str">
        <f>IF((A4=0)," ",IF((Results!C4&gt;9),Results!B4 &amp; ":" &amp; Results!C4, Results!B4 &amp; ":0" &amp; Results!C4))</f>
        <v>23:01</v>
      </c>
      <c r="M4" s="3">
        <f>IF(A4=0, " ", IF(B4="JUN", " ", IF(B4="JOG",2, IF(D4="S",COUNTIF(D5:D$445,"S")+Header!B$9 + 1,Header!B$9))))</f>
        <v>2</v>
      </c>
    </row>
    <row r="5" spans="1:13" x14ac:dyDescent="0.25">
      <c r="A5" s="23">
        <f>Results!A5</f>
        <v>17</v>
      </c>
      <c r="B5" s="3" t="str">
        <f>IF(A5=0," ",IF(COUNTIF(Juniors!A$2:A$50,A5)&gt;0,"JUN",IF(COUNTIF(Joggers!A$2:A$50,A5)&gt;0,"JOG","SEN")))</f>
        <v>JOG</v>
      </c>
      <c r="C5" s="3" t="str">
        <f>IF(B5&lt;&gt;"SEN"," ",COUNTIFS(K$1:K4,K5,I$1:I4,I5,B$1:B4,B5)+1)</f>
        <v xml:space="preserve"> </v>
      </c>
      <c r="D5" s="3" t="str">
        <f t="shared" si="0"/>
        <v xml:space="preserve"> </v>
      </c>
      <c r="F5" s="33">
        <f>IF(A5=0," ",COUNTIF(B$1:B4,B5) + 1)</f>
        <v>4</v>
      </c>
      <c r="G5" s="23" t="str">
        <f>IF(A5=0," ",IF(B5="JUN",VLOOKUP(A5,Juniors!A$2:E$50,2,0),IF(B5="JOG",VLOOKUP(A5,Joggers!A$2:E$50,2,0),IF(B5="SEN",VLOOKUP(A5,Seniors!A$2:E$811,3,0),999))))</f>
        <v>Noelle</v>
      </c>
      <c r="H5" s="23" t="str">
        <f>IF(A5=0," ",IF(B5="JUN",VLOOKUP(A5,Juniors!A$2:E$50,3,0),IF(B5="JOG",VLOOKUP(A5,Joggers!A$2:E$50,3,0),IF(B5="SEN",VLOOKUP(A5,Seniors!A$2:E$811,4,0),999))))</f>
        <v>Simmons</v>
      </c>
      <c r="I5" s="3" t="str">
        <f>IF(A5=0," ",IF(B5="JUN",VLOOKUP(A5,Juniors!A$2:E$50,4,0),IF(B5="JOG",VLOOKUP(A5,Joggers!A$2:E$50,4,0),IF(B5="SEN",VLOOKUP(A5,Seniors!A$2:E$811,5,0),999))))</f>
        <v>f</v>
      </c>
      <c r="J5" s="3">
        <f>IF(A5=0," ",COUNTIFS(B$1:B4,B5,I$1:I4,I5) + 1)</f>
        <v>1</v>
      </c>
      <c r="K5" s="23" t="str">
        <f>IF(A5=0," ",IF(B5="JUN",VLOOKUP(A5,Juniors!A$2:E$50,5,0),IF(B5="JOG",VLOOKUP(A5,Joggers!A$2:E$50,5,0),IF(B5="SEN",VLOOKUP(A5,Seniors!A$2:E$811,2,0),999))))</f>
        <v>WW</v>
      </c>
      <c r="L5" s="3" t="str">
        <f>IF((A5=0)," ",IF((Results!C5&gt;9),Results!B5 &amp; ":" &amp; Results!C5, Results!B5 &amp; ":0" &amp; Results!C5))</f>
        <v>23:05</v>
      </c>
      <c r="M5" s="3">
        <f>IF(A5=0, " ", IF(B5="JUN", " ", IF(B5="JOG",2, IF(D5="S",COUNTIF(D6:D$445,"S")+Header!B$9 + 1,Header!B$9))))</f>
        <v>2</v>
      </c>
    </row>
    <row r="6" spans="1:13" x14ac:dyDescent="0.25">
      <c r="A6" s="23">
        <f>Results!A6</f>
        <v>1</v>
      </c>
      <c r="B6" s="3" t="str">
        <f>IF(A6=0," ",IF(COUNTIF(Juniors!A$2:A$50,A6)&gt;0,"JUN",IF(COUNTIF(Joggers!A$2:A$50,A6)&gt;0,"JOG","SEN")))</f>
        <v>JOG</v>
      </c>
      <c r="C6" s="3" t="str">
        <f>IF(B6&lt;&gt;"SEN"," ",COUNTIFS(K$1:K5,K6,I$1:I5,I6,B$1:B5,B6)+1)</f>
        <v xml:space="preserve"> </v>
      </c>
      <c r="D6" s="3" t="str">
        <f t="shared" si="0"/>
        <v xml:space="preserve"> </v>
      </c>
      <c r="F6" s="33">
        <f>IF(A6=0," ",COUNTIF(B$1:B5,B6) + 1)</f>
        <v>5</v>
      </c>
      <c r="G6" s="23" t="str">
        <f>IF(A6=0," ",IF(B6="JUN",VLOOKUP(A6,Juniors!A$2:E$50,2,0),IF(B6="JOG",VLOOKUP(A6,Joggers!A$2:E$50,2,0),IF(B6="SEN",VLOOKUP(A6,Seniors!A$2:E$811,3,0),999))))</f>
        <v>Chiara</v>
      </c>
      <c r="H6" s="23" t="str">
        <f>IF(A6=0," ",IF(B6="JUN",VLOOKUP(A6,Juniors!A$2:E$50,3,0),IF(B6="JOG",VLOOKUP(A6,Joggers!A$2:E$50,3,0),IF(B6="SEN",VLOOKUP(A6,Seniors!A$2:E$811,4,0),999))))</f>
        <v>Samele</v>
      </c>
      <c r="I6" s="3" t="str">
        <f>IF(A6=0," ",IF(B6="JUN",VLOOKUP(A6,Juniors!A$2:E$50,4,0),IF(B6="JOG",VLOOKUP(A6,Joggers!A$2:E$50,4,0),IF(B6="SEN",VLOOKUP(A6,Seniors!A$2:E$811,5,0),999))))</f>
        <v>f</v>
      </c>
      <c r="J6" s="3">
        <f>IF(A6=0," ",COUNTIFS(B$1:B5,B6,I$1:I5,I6) + 1)</f>
        <v>2</v>
      </c>
      <c r="K6" s="23" t="str">
        <f>IF(A6=0," ",IF(B6="JUN",VLOOKUP(A6,Juniors!A$2:E$50,5,0),IF(B6="JOG",VLOOKUP(A6,Joggers!A$2:E$50,5,0),IF(B6="SEN",VLOOKUP(A6,Seniors!A$2:E$811,2,0),999))))</f>
        <v>WW</v>
      </c>
      <c r="L6" s="3" t="str">
        <f>IF((A6=0)," ",IF((Results!C6&gt;9),Results!B6 &amp; ":" &amp; Results!C6, Results!B6 &amp; ":0" &amp; Results!C6))</f>
        <v>23:17</v>
      </c>
      <c r="M6" s="3">
        <f>IF(A6=0, " ", IF(B6="JUN", " ", IF(B6="JOG",2, IF(D6="S",COUNTIF(D7:D$445,"S")+Header!B$9 + 1,Header!B$9))))</f>
        <v>2</v>
      </c>
    </row>
    <row r="7" spans="1:13" x14ac:dyDescent="0.25">
      <c r="A7" s="23">
        <f>Results!A7</f>
        <v>15</v>
      </c>
      <c r="B7" s="3" t="str">
        <f>IF(A7=0," ",IF(COUNTIF(Juniors!A$2:A$50,A7)&gt;0,"JUN",IF(COUNTIF(Joggers!A$2:A$50,A7)&gt;0,"JOG","SEN")))</f>
        <v>JOG</v>
      </c>
      <c r="C7" s="3" t="str">
        <f>IF(B7&lt;&gt;"SEN"," ",COUNTIFS(K$1:K6,K7,I$1:I6,I7,B$1:B6,B7)+1)</f>
        <v xml:space="preserve"> </v>
      </c>
      <c r="D7" s="3" t="str">
        <f t="shared" si="0"/>
        <v xml:space="preserve"> </v>
      </c>
      <c r="F7" s="33">
        <f>IF(A7=0," ",COUNTIF(B$1:B6,B7) + 1)</f>
        <v>6</v>
      </c>
      <c r="G7" s="23" t="str">
        <f>IF(A7=0," ",IF(B7="JUN",VLOOKUP(A7,Juniors!A$2:E$50,2,0),IF(B7="JOG",VLOOKUP(A7,Joggers!A$2:E$50,2,0),IF(B7="SEN",VLOOKUP(A7,Seniors!A$2:E$811,3,0),999))))</f>
        <v>Peter</v>
      </c>
      <c r="H7" s="23" t="str">
        <f>IF(A7=0," ",IF(B7="JUN",VLOOKUP(A7,Juniors!A$2:E$50,3,0),IF(B7="JOG",VLOOKUP(A7,Joggers!A$2:E$50,3,0),IF(B7="SEN",VLOOKUP(A7,Seniors!A$2:E$811,4,0),999))))</f>
        <v>Tayer-Watson</v>
      </c>
      <c r="I7" s="3" t="str">
        <f>IF(A7=0," ",IF(B7="JUN",VLOOKUP(A7,Juniors!A$2:E$50,4,0),IF(B7="JOG",VLOOKUP(A7,Joggers!A$2:E$50,4,0),IF(B7="SEN",VLOOKUP(A7,Seniors!A$2:E$811,5,0),999))))</f>
        <v>m</v>
      </c>
      <c r="J7" s="3">
        <f>IF(A7=0," ",COUNTIFS(B$1:B6,B7,I$1:I6,I7) + 1)</f>
        <v>4</v>
      </c>
      <c r="K7" s="23" t="str">
        <f>IF(A7=0," ",IF(B7="JUN",VLOOKUP(A7,Juniors!A$2:E$50,5,0),IF(B7="JOG",VLOOKUP(A7,Joggers!A$2:E$50,5,0),IF(B7="SEN",VLOOKUP(A7,Seniors!A$2:E$811,2,0),999))))</f>
        <v>WW</v>
      </c>
      <c r="L7" s="3" t="str">
        <f>IF((A7=0)," ",IF((Results!C7&gt;9),Results!B7 &amp; ":" &amp; Results!C7, Results!B7 &amp; ":0" &amp; Results!C7))</f>
        <v>24:43</v>
      </c>
      <c r="M7" s="3">
        <f>IF(A7=0, " ", IF(B7="JUN", " ", IF(B7="JOG",2, IF(D7="S",COUNTIF(D8:D$445,"S")+Header!B$9 + 1,Header!B$9))))</f>
        <v>2</v>
      </c>
    </row>
    <row r="8" spans="1:13" x14ac:dyDescent="0.25">
      <c r="A8" s="23">
        <f>Results!A10</f>
        <v>3</v>
      </c>
      <c r="B8" s="3" t="str">
        <f>IF(A8=0," ",IF(COUNTIF(Juniors!A$2:A$50,A8)&gt;0,"JUN",IF(COUNTIF(Joggers!A$2:A$50,A8)&gt;0,"JOG","SEN")))</f>
        <v>JOG</v>
      </c>
      <c r="C8" s="3" t="str">
        <f>IF(B8&lt;&gt;"SEN"," ",COUNTIFS(K$1:K7,K8,I$1:I7,I8,B$1:B7,B8)+1)</f>
        <v xml:space="preserve"> </v>
      </c>
      <c r="D8" s="3" t="str">
        <f t="shared" si="0"/>
        <v xml:space="preserve"> </v>
      </c>
      <c r="F8" s="33">
        <f>IF(A8=0," ",COUNTIF(B$1:B7,B8) + 1)</f>
        <v>7</v>
      </c>
      <c r="G8" s="23" t="str">
        <f>IF(A8=0," ",IF(B8="JUN",VLOOKUP(A8,Juniors!A$2:E$50,2,0),IF(B8="JOG",VLOOKUP(A8,Joggers!A$2:E$50,2,0),IF(B8="SEN",VLOOKUP(A8,Seniors!A$2:E$811,3,0),999))))</f>
        <v>Mark</v>
      </c>
      <c r="H8" s="23" t="str">
        <f>IF(A8=0," ",IF(B8="JUN",VLOOKUP(A8,Juniors!A$2:E$50,3,0),IF(B8="JOG",VLOOKUP(A8,Joggers!A$2:E$50,3,0),IF(B8="SEN",VLOOKUP(A8,Seniors!A$2:E$811,4,0),999))))</f>
        <v>Rice</v>
      </c>
      <c r="I8" s="3" t="str">
        <f>IF(A8=0," ",IF(B8="JUN",VLOOKUP(A8,Juniors!A$2:E$50,4,0),IF(B8="JOG",VLOOKUP(A8,Joggers!A$2:E$50,4,0),IF(B8="SEN",VLOOKUP(A8,Seniors!A$2:E$811,5,0),999))))</f>
        <v>m</v>
      </c>
      <c r="J8" s="3">
        <f>IF(A8=0," ",COUNTIFS(B$1:B7,B8,I$1:I7,I8) + 1)</f>
        <v>5</v>
      </c>
      <c r="K8" s="23" t="str">
        <f>IF(A8=0," ",IF(B8="JUN",VLOOKUP(A8,Juniors!A$2:E$50,5,0),IF(B8="JOG",VLOOKUP(A8,Joggers!A$2:E$50,5,0),IF(B8="SEN",VLOOKUP(A8,Seniors!A$2:E$811,2,0),999))))</f>
        <v>EO</v>
      </c>
      <c r="L8" s="3" t="str">
        <f>IF((A8=0)," ",IF((Results!C10&gt;9),Results!B10 &amp; ":" &amp; Results!C10, Results!B10 &amp; ":0" &amp; Results!C10))</f>
        <v>27:09</v>
      </c>
      <c r="M8" s="3">
        <f>IF(A8=0, " ", IF(B8="JUN", " ", IF(B8="JOG",2, IF(D8="S",COUNTIF(D9:D$445,"S")+Header!B$9 + 1,Header!B$9))))</f>
        <v>2</v>
      </c>
    </row>
    <row r="9" spans="1:13" x14ac:dyDescent="0.25">
      <c r="A9" s="23">
        <f>Results!A11</f>
        <v>16</v>
      </c>
      <c r="B9" s="3" t="str">
        <f>IF(A9=0," ",IF(COUNTIF(Juniors!A$2:A$50,A9)&gt;0,"JUN",IF(COUNTIF(Joggers!A$2:A$50,A9)&gt;0,"JOG","SEN")))</f>
        <v>JOG</v>
      </c>
      <c r="C9" s="3" t="str">
        <f>IF(B9&lt;&gt;"SEN"," ",COUNTIFS(K$1:K8,K9,I$1:I8,I9,B$1:B8,B9)+1)</f>
        <v xml:space="preserve"> </v>
      </c>
      <c r="D9" s="3" t="str">
        <f t="shared" si="0"/>
        <v xml:space="preserve"> </v>
      </c>
      <c r="F9" s="33">
        <f>IF(A9=0," ",COUNTIF(B$1:B8,B9) + 1)</f>
        <v>8</v>
      </c>
      <c r="G9" s="23" t="str">
        <f>IF(A9=0," ",IF(B9="JUN",VLOOKUP(A9,Juniors!A$2:E$50,2,0),IF(B9="JOG",VLOOKUP(A9,Joggers!A$2:E$50,2,0),IF(B9="SEN",VLOOKUP(A9,Seniors!A$2:E$811,3,0),999))))</f>
        <v>Patrick</v>
      </c>
      <c r="H9" s="23" t="str">
        <f>IF(A9=0," ",IF(B9="JUN",VLOOKUP(A9,Juniors!A$2:E$50,3,0),IF(B9="JOG",VLOOKUP(A9,Joggers!A$2:E$50,3,0),IF(B9="SEN",VLOOKUP(A9,Seniors!A$2:E$811,4,0),999))))</f>
        <v>McCarthy</v>
      </c>
      <c r="I9" s="3" t="str">
        <f>IF(A9=0," ",IF(B9="JUN",VLOOKUP(A9,Juniors!A$2:E$50,4,0),IF(B9="JOG",VLOOKUP(A9,Joggers!A$2:E$50,4,0),IF(B9="SEN",VLOOKUP(A9,Seniors!A$2:E$811,5,0),999))))</f>
        <v>m</v>
      </c>
      <c r="J9" s="3">
        <f>IF(A9=0," ",COUNTIFS(B$1:B8,B9,I$1:I8,I9) + 1)</f>
        <v>6</v>
      </c>
      <c r="K9" s="23" t="str">
        <f>IF(A9=0," ",IF(B9="JUN",VLOOKUP(A9,Juniors!A$2:E$50,5,0),IF(B9="JOG",VLOOKUP(A9,Joggers!A$2:E$50,5,0),IF(B9="SEN",VLOOKUP(A9,Seniors!A$2:E$811,2,0),999))))</f>
        <v>EO</v>
      </c>
      <c r="L9" s="3" t="str">
        <f>IF((A9=0)," ",IF((Results!C11&gt;9),Results!B11 &amp; ":" &amp; Results!C11, Results!B11 &amp; ":0" &amp; Results!C11))</f>
        <v>27:56</v>
      </c>
      <c r="M9" s="3">
        <f>IF(A9=0, " ", IF(B9="JUN", " ", IF(B9="JOG",2, IF(D9="S",COUNTIF(D10:D$445,"S")+Header!B$9 + 1,Header!B$9))))</f>
        <v>2</v>
      </c>
    </row>
    <row r="10" spans="1:13" x14ac:dyDescent="0.25">
      <c r="A10" s="23">
        <f>Results!A13</f>
        <v>10</v>
      </c>
      <c r="B10" s="3" t="str">
        <f>IF(A10=0," ",IF(COUNTIF(Juniors!A$2:A$50,A10)&gt;0,"JUN",IF(COUNTIF(Joggers!A$2:A$50,A10)&gt;0,"JOG","SEN")))</f>
        <v>JOG</v>
      </c>
      <c r="C10" s="3" t="str">
        <f>IF(B10&lt;&gt;"SEN"," ",COUNTIFS(K$1:K9,K10,I$1:I9,I10,B$1:B9,B10)+1)</f>
        <v xml:space="preserve"> </v>
      </c>
      <c r="D10" s="3" t="str">
        <f t="shared" si="0"/>
        <v xml:space="preserve"> </v>
      </c>
      <c r="F10" s="33">
        <f>IF(A10=0," ",COUNTIF(B$1:B9,B10) + 1)</f>
        <v>9</v>
      </c>
      <c r="G10" s="23" t="str">
        <f>IF(A10=0," ",IF(B10="JUN",VLOOKUP(A10,Juniors!A$2:E$50,2,0),IF(B10="JOG",VLOOKUP(A10,Joggers!A$2:E$50,2,0),IF(B10="SEN",VLOOKUP(A10,Seniors!A$2:E$811,3,0),999))))</f>
        <v>Muriel</v>
      </c>
      <c r="H10" s="23" t="str">
        <f>IF(A10=0," ",IF(B10="JUN",VLOOKUP(A10,Juniors!A$2:E$50,3,0),IF(B10="JOG",VLOOKUP(A10,Joggers!A$2:E$50,3,0),IF(B10="SEN",VLOOKUP(A10,Seniors!A$2:E$811,4,0),999))))</f>
        <v>Everett</v>
      </c>
      <c r="I10" s="3" t="str">
        <f>IF(A10=0," ",IF(B10="JUN",VLOOKUP(A10,Juniors!A$2:E$50,4,0),IF(B10="JOG",VLOOKUP(A10,Joggers!A$2:E$50,4,0),IF(B10="SEN",VLOOKUP(A10,Seniors!A$2:E$811,5,0),999))))</f>
        <v>f</v>
      </c>
      <c r="J10" s="3">
        <f>IF(A10=0," ",COUNTIFS(B$1:B9,B10,I$1:I9,I10) + 1)</f>
        <v>3</v>
      </c>
      <c r="K10" s="23" t="str">
        <f>IF(A10=0," ",IF(B10="JUN",VLOOKUP(A10,Juniors!A$2:E$50,5,0),IF(B10="JOG",VLOOKUP(A10,Joggers!A$2:E$50,5,0),IF(B10="SEN",VLOOKUP(A10,Seniors!A$2:E$811,2,0),999))))</f>
        <v>DMV</v>
      </c>
      <c r="L10" s="3" t="str">
        <f>IF((A10=0)," ",IF((Results!C13&gt;9),Results!B13 &amp; ":" &amp; Results!C13, Results!B13 &amp; ":0" &amp; Results!C13))</f>
        <v>28:43</v>
      </c>
      <c r="M10" s="3">
        <f>IF(A10=0, " ", IF(B10="JUN", " ", IF(B10="JOG",2, IF(D10="S",COUNTIF(D11:D$445,"S")+Header!B$9 + 1,Header!B$9))))</f>
        <v>2</v>
      </c>
    </row>
    <row r="11" spans="1:13" x14ac:dyDescent="0.25">
      <c r="A11" s="23">
        <f>Results!A15</f>
        <v>23</v>
      </c>
      <c r="B11" s="3" t="str">
        <f>IF(A11=0," ",IF(COUNTIF(Juniors!A$2:A$50,A11)&gt;0,"JUN",IF(COUNTIF(Joggers!A$2:A$50,A11)&gt;0,"JOG","SEN")))</f>
        <v>JOG</v>
      </c>
      <c r="C11" s="3" t="str">
        <f>IF(B11&lt;&gt;"SEN"," ",COUNTIFS(K$1:K10,K11,I$1:I10,I11,B$1:B10,B11)+1)</f>
        <v xml:space="preserve"> </v>
      </c>
      <c r="D11" s="3" t="str">
        <f t="shared" si="0"/>
        <v xml:space="preserve"> </v>
      </c>
      <c r="F11" s="33">
        <f>IF(A11=0," ",COUNTIF(B$1:B10,B11) + 1)</f>
        <v>10</v>
      </c>
      <c r="G11" s="23" t="str">
        <f>IF(A11=0," ",IF(B11="JUN",VLOOKUP(A11,Juniors!A$2:E$50,2,0),IF(B11="JOG",VLOOKUP(A11,Joggers!A$2:E$50,2,0),IF(B11="SEN",VLOOKUP(A11,Seniors!A$2:E$811,3,0),999))))</f>
        <v>Paul</v>
      </c>
      <c r="H11" s="23" t="str">
        <f>IF(A11=0," ",IF(B11="JUN",VLOOKUP(A11,Juniors!A$2:E$50,3,0),IF(B11="JOG",VLOOKUP(A11,Joggers!A$2:E$50,3,0),IF(B11="SEN",VLOOKUP(A11,Seniors!A$2:E$811,4,0),999))))</f>
        <v>Lomas</v>
      </c>
      <c r="I11" s="3" t="str">
        <f>IF(A11=0," ",IF(B11="JUN",VLOOKUP(A11,Juniors!A$2:E$50,4,0),IF(B11="JOG",VLOOKUP(A11,Joggers!A$2:E$50,4,0),IF(B11="SEN",VLOOKUP(A11,Seniors!A$2:E$811,5,0),999))))</f>
        <v>m</v>
      </c>
      <c r="J11" s="3">
        <f>IF(A11=0," ",COUNTIFS(B$1:B10,B11,I$1:I10,I11) + 1)</f>
        <v>7</v>
      </c>
      <c r="K11" s="23" t="str">
        <f>IF(A11=0," ",IF(B11="JUN",VLOOKUP(A11,Juniors!A$2:E$50,5,0),IF(B11="JOG",VLOOKUP(A11,Joggers!A$2:E$50,5,0),IF(B11="SEN",VLOOKUP(A11,Seniors!A$2:E$811,2,0),999))))</f>
        <v>DMV</v>
      </c>
      <c r="L11" s="3" t="str">
        <f>IF((A11=0)," ",IF((Results!C15&gt;9),Results!B15 &amp; ":" &amp; Results!C15, Results!B15 &amp; ":0" &amp; Results!C15))</f>
        <v>29:53</v>
      </c>
      <c r="M11" s="3">
        <f>IF(A11=0, " ", IF(B11="JUN", " ", IF(B11="JOG",2, IF(D11="S",COUNTIF(D12:D$445,"S")+Header!B$9 + 1,Header!B$9))))</f>
        <v>2</v>
      </c>
    </row>
    <row r="12" spans="1:13" x14ac:dyDescent="0.25">
      <c r="A12" s="23">
        <f>Results!A21</f>
        <v>11</v>
      </c>
      <c r="B12" s="3" t="str">
        <f>IF(A12=0," ",IF(COUNTIF(Juniors!A$2:A$50,A12)&gt;0,"JUN",IF(COUNTIF(Joggers!A$2:A$50,A12)&gt;0,"JOG","SEN")))</f>
        <v>JOG</v>
      </c>
      <c r="C12" s="3" t="str">
        <f>IF(B12&lt;&gt;"SEN"," ",COUNTIFS(K$1:K11,K12,I$1:I11,I12,B$1:B11,B12)+1)</f>
        <v xml:space="preserve"> </v>
      </c>
      <c r="D12" s="3" t="str">
        <f t="shared" si="0"/>
        <v xml:space="preserve"> </v>
      </c>
      <c r="F12" s="33">
        <f>IF(A12=0," ",COUNTIF(B$1:B11,B12) + 1)</f>
        <v>11</v>
      </c>
      <c r="G12" s="23" t="str">
        <f>IF(A12=0," ",IF(B12="JUN",VLOOKUP(A12,Juniors!A$2:E$50,2,0),IF(B12="JOG",VLOOKUP(A12,Joggers!A$2:E$50,2,0),IF(B12="SEN",VLOOKUP(A12,Seniors!A$2:E$811,3,0),999))))</f>
        <v>Pat</v>
      </c>
      <c r="H12" s="23" t="str">
        <f>IF(A12=0," ",IF(B12="JUN",VLOOKUP(A12,Juniors!A$2:E$50,3,0),IF(B12="JOG",VLOOKUP(A12,Joggers!A$2:E$50,3,0),IF(B12="SEN",VLOOKUP(A12,Seniors!A$2:E$811,4,0),999))))</f>
        <v>Milton</v>
      </c>
      <c r="I12" s="3" t="str">
        <f>IF(A12=0," ",IF(B12="JUN",VLOOKUP(A12,Juniors!A$2:E$50,4,0),IF(B12="JOG",VLOOKUP(A12,Joggers!A$2:E$50,4,0),IF(B12="SEN",VLOOKUP(A12,Seniors!A$2:E$811,5,0),999))))</f>
        <v>f</v>
      </c>
      <c r="J12" s="3">
        <f>IF(A12=0," ",COUNTIFS(B$1:B11,B12,I$1:I11,I12) + 1)</f>
        <v>4</v>
      </c>
      <c r="K12" s="23" t="str">
        <f>IF(A12=0," ",IF(B12="JUN",VLOOKUP(A12,Juniors!A$2:E$50,5,0),IF(B12="JOG",VLOOKUP(A12,Joggers!A$2:E$50,5,0),IF(B12="SEN",VLOOKUP(A12,Seniors!A$2:E$811,2,0),999))))</f>
        <v>EO</v>
      </c>
      <c r="L12" s="3" t="str">
        <f>IF((A12=0)," ",IF((Results!C21&gt;9),Results!B21 &amp; ":" &amp; Results!C21, Results!B21 &amp; ":0" &amp; Results!C21))</f>
        <v>30:08</v>
      </c>
      <c r="M12" s="3">
        <f>IF(A12=0, " ", IF(B12="JUN", " ", IF(B12="JOG",2, IF(D12="S",COUNTIF(D13:D$445,"S")+Header!B$9 + 1,Header!B$9))))</f>
        <v>2</v>
      </c>
    </row>
    <row r="13" spans="1:13" x14ac:dyDescent="0.25">
      <c r="A13" s="23">
        <f>Results!A22</f>
        <v>13</v>
      </c>
      <c r="B13" s="3" t="str">
        <f>IF(A13=0," ",IF(COUNTIF(Juniors!A$2:A$50,A13)&gt;0,"JUN",IF(COUNTIF(Joggers!A$2:A$50,A13)&gt;0,"JOG","SEN")))</f>
        <v>JOG</v>
      </c>
      <c r="C13" s="3" t="str">
        <f>IF(B13&lt;&gt;"SEN"," ",COUNTIFS(K$1:K12,K13,I$1:I12,I13,B$1:B12,B13)+1)</f>
        <v xml:space="preserve"> </v>
      </c>
      <c r="D13" s="3" t="str">
        <f t="shared" si="0"/>
        <v xml:space="preserve"> </v>
      </c>
      <c r="F13" s="33">
        <f>IF(A13=0," ",COUNTIF(B$1:B12,B13) + 1)</f>
        <v>12</v>
      </c>
      <c r="G13" s="23" t="str">
        <f>IF(A13=0," ",IF(B13="JUN",VLOOKUP(A13,Juniors!A$2:E$50,2,0),IF(B13="JOG",VLOOKUP(A13,Joggers!A$2:E$50,2,0),IF(B13="SEN",VLOOKUP(A13,Seniors!A$2:E$811,3,0),999))))</f>
        <v>Kate</v>
      </c>
      <c r="H13" s="23" t="str">
        <f>IF(A13=0," ",IF(B13="JUN",VLOOKUP(A13,Juniors!A$2:E$50,3,0),IF(B13="JOG",VLOOKUP(A13,Joggers!A$2:E$50,3,0),IF(B13="SEN",VLOOKUP(A13,Seniors!A$2:E$811,4,0),999))))</f>
        <v>Morris</v>
      </c>
      <c r="I13" s="3" t="str">
        <f>IF(A13=0," ",IF(B13="JUN",VLOOKUP(A13,Juniors!A$2:E$50,4,0),IF(B13="JOG",VLOOKUP(A13,Joggers!A$2:E$50,4,0),IF(B13="SEN",VLOOKUP(A13,Seniors!A$2:E$811,5,0),999))))</f>
        <v>f</v>
      </c>
      <c r="J13" s="3">
        <f>IF(A13=0," ",COUNTIFS(B$1:B12,B13,I$1:I12,I13) + 1)</f>
        <v>5</v>
      </c>
      <c r="K13" s="23" t="str">
        <f>IF(A13=0," ",IF(B13="JUN",VLOOKUP(A13,Juniors!A$2:E$50,5,0),IF(B13="JOG",VLOOKUP(A13,Joggers!A$2:E$50,5,0),IF(B13="SEN",VLOOKUP(A13,Seniors!A$2:E$811,2,0),999))))</f>
        <v>DMV</v>
      </c>
      <c r="L13" s="3" t="str">
        <f>IF((A13=0)," ",IF((Results!C22&gt;9),Results!B22 &amp; ":" &amp; Results!C22, Results!B22 &amp; ":0" &amp; Results!C22))</f>
        <v>30:17</v>
      </c>
      <c r="M13" s="3">
        <f>IF(A13=0, " ", IF(B13="JUN", " ", IF(B13="JOG",2, IF(D13="S",COUNTIF(D14:D$445,"S")+Header!B$9 + 1,Header!B$9))))</f>
        <v>2</v>
      </c>
    </row>
    <row r="14" spans="1:13" x14ac:dyDescent="0.25">
      <c r="A14" s="23">
        <f>Results!A31</f>
        <v>21</v>
      </c>
      <c r="B14" s="3" t="str">
        <f>IF(A14=0," ",IF(COUNTIF(Juniors!A$2:A$50,A14)&gt;0,"JUN",IF(COUNTIF(Joggers!A$2:A$50,A14)&gt;0,"JOG","SEN")))</f>
        <v>JOG</v>
      </c>
      <c r="C14" s="3" t="str">
        <f>IF(B14&lt;&gt;"SEN"," ",COUNTIFS(K$1:K13,K14,I$1:I13,I14,B$1:B13,B14)+1)</f>
        <v xml:space="preserve"> </v>
      </c>
      <c r="D14" s="3" t="str">
        <f t="shared" si="0"/>
        <v xml:space="preserve"> </v>
      </c>
      <c r="F14" s="33">
        <f>IF(A14=0," ",COUNTIF(B$1:B13,B14) + 1)</f>
        <v>13</v>
      </c>
      <c r="G14" s="23" t="str">
        <f>IF(A14=0," ",IF(B14="JUN",VLOOKUP(A14,Juniors!A$2:E$50,2,0),IF(B14="JOG",VLOOKUP(A14,Joggers!A$2:E$50,2,0),IF(B14="SEN",VLOOKUP(A14,Seniors!A$2:E$811,3,0),999))))</f>
        <v>Phil</v>
      </c>
      <c r="H14" s="23" t="str">
        <f>IF(A14=0," ",IF(B14="JUN",VLOOKUP(A14,Juniors!A$2:E$50,3,0),IF(B14="JOG",VLOOKUP(A14,Joggers!A$2:E$50,3,0),IF(B14="SEN",VLOOKUP(A14,Seniors!A$2:E$811,4,0),999))))</f>
        <v>Naldrett</v>
      </c>
      <c r="I14" s="3" t="str">
        <f>IF(A14=0," ",IF(B14="JUN",VLOOKUP(A14,Juniors!A$2:E$50,4,0),IF(B14="JOG",VLOOKUP(A14,Joggers!A$2:E$50,4,0),IF(B14="SEN",VLOOKUP(A14,Seniors!A$2:E$811,5,0),999))))</f>
        <v>m</v>
      </c>
      <c r="J14" s="3">
        <f>IF(A14=0," ",COUNTIFS(B$1:B13,B14,I$1:I13,I14) + 1)</f>
        <v>8</v>
      </c>
      <c r="K14" s="23" t="str">
        <f>IF(A14=0," ",IF(B14="JUN",VLOOKUP(A14,Juniors!A$2:E$50,5,0),IF(B14="JOG",VLOOKUP(A14,Joggers!A$2:E$50,5,0),IF(B14="SEN",VLOOKUP(A14,Seniors!A$2:E$811,2,0),999))))</f>
        <v>WW</v>
      </c>
      <c r="L14" s="3" t="str">
        <f>IF((A14=0)," ",IF((Results!C31&gt;9),Results!B31 &amp; ":" &amp; Results!C31, Results!B31 &amp; ":0" &amp; Results!C31))</f>
        <v>31:12</v>
      </c>
      <c r="M14" s="3">
        <f>IF(A14=0, " ", IF(B14="JUN", " ", IF(B14="JOG",2, IF(D14="S",COUNTIF(D15:D$445,"S")+Header!B$9 + 1,Header!B$9))))</f>
        <v>2</v>
      </c>
    </row>
    <row r="15" spans="1:13" x14ac:dyDescent="0.25">
      <c r="A15" s="23">
        <f>Results!A32</f>
        <v>27</v>
      </c>
      <c r="B15" s="3" t="str">
        <f>IF(A15=0," ",IF(COUNTIF(Juniors!A$2:A$50,A15)&gt;0,"JUN",IF(COUNTIF(Joggers!A$2:A$50,A15)&gt;0,"JOG","SEN")))</f>
        <v>JOG</v>
      </c>
      <c r="C15" s="3" t="str">
        <f>IF(B15&lt;&gt;"SEN"," ",COUNTIFS(K$1:K14,K15,I$1:I14,I15,B$1:B14,B15)+1)</f>
        <v xml:space="preserve"> </v>
      </c>
      <c r="D15" s="3" t="str">
        <f t="shared" si="0"/>
        <v xml:space="preserve"> </v>
      </c>
      <c r="F15" s="33">
        <f>IF(A15=0," ",COUNTIF(B$1:B14,B15) + 1)</f>
        <v>14</v>
      </c>
      <c r="G15" s="23" t="str">
        <f>IF(A15=0," ",IF(B15="JUN",VLOOKUP(A15,Juniors!A$2:E$50,2,0),IF(B15="JOG",VLOOKUP(A15,Joggers!A$2:E$50,2,0),IF(B15="SEN",VLOOKUP(A15,Seniors!A$2:E$811,3,0),999))))</f>
        <v>Sue</v>
      </c>
      <c r="H15" s="23" t="str">
        <f>IF(A15=0," ",IF(B15="JUN",VLOOKUP(A15,Juniors!A$2:E$50,3,0),IF(B15="JOG",VLOOKUP(A15,Joggers!A$2:E$50,3,0),IF(B15="SEN",VLOOKUP(A15,Seniors!A$2:E$811,4,0),999))))</f>
        <v>Brown</v>
      </c>
      <c r="I15" s="3" t="str">
        <f>IF(A15=0," ",IF(B15="JUN",VLOOKUP(A15,Juniors!A$2:E$50,4,0),IF(B15="JOG",VLOOKUP(A15,Joggers!A$2:E$50,4,0),IF(B15="SEN",VLOOKUP(A15,Seniors!A$2:E$811,5,0),999))))</f>
        <v>f</v>
      </c>
      <c r="J15" s="3">
        <f>IF(A15=0," ",COUNTIFS(B$1:B14,B15,I$1:I14,I15) + 1)</f>
        <v>6</v>
      </c>
      <c r="K15" s="23" t="str">
        <f>IF(A15=0," ",IF(B15="JUN",VLOOKUP(A15,Juniors!A$2:E$50,5,0),IF(B15="JOG",VLOOKUP(A15,Joggers!A$2:E$50,5,0),IF(B15="SEN",VLOOKUP(A15,Seniors!A$2:E$811,2,0),999))))</f>
        <v>PP</v>
      </c>
      <c r="L15" s="3" t="str">
        <f>IF((A15=0)," ",IF((Results!C32&gt;9),Results!B32 &amp; ":" &amp; Results!C32, Results!B32 &amp; ":0" &amp; Results!C32))</f>
        <v>31:54</v>
      </c>
      <c r="M15" s="3">
        <f>IF(A15=0, " ", IF(B15="JUN", " ", IF(B15="JOG",2, IF(D15="S",COUNTIF(D16:D$445,"S")+Header!B$9 + 1,Header!B$9))))</f>
        <v>2</v>
      </c>
    </row>
    <row r="16" spans="1:13" x14ac:dyDescent="0.25">
      <c r="A16" s="23">
        <f>Results!A40</f>
        <v>24</v>
      </c>
      <c r="B16" s="3" t="str">
        <f>IF(A16=0," ",IF(COUNTIF(Juniors!A$2:A$50,A16)&gt;0,"JUN",IF(COUNTIF(Joggers!A$2:A$50,A16)&gt;0,"JOG","SEN")))</f>
        <v>JOG</v>
      </c>
      <c r="C16" s="3" t="str">
        <f>IF(B16&lt;&gt;"SEN"," ",COUNTIFS(K$1:K15,K16,I$1:I15,I16,B$1:B15,B16)+1)</f>
        <v xml:space="preserve"> </v>
      </c>
      <c r="D16" s="3" t="str">
        <f t="shared" si="0"/>
        <v xml:space="preserve"> </v>
      </c>
      <c r="F16" s="33">
        <f>IF(A16=0," ",COUNTIF(B$1:B15,B16) + 1)</f>
        <v>15</v>
      </c>
      <c r="G16" s="23" t="str">
        <f>IF(A16=0," ",IF(B16="JUN",VLOOKUP(A16,Juniors!A$2:E$50,2,0),IF(B16="JOG",VLOOKUP(A16,Joggers!A$2:E$50,2,0),IF(B16="SEN",VLOOKUP(A16,Seniors!A$2:E$811,3,0),999))))</f>
        <v>Nicola</v>
      </c>
      <c r="H16" s="23" t="str">
        <f>IF(A16=0," ",IF(B16="JUN",VLOOKUP(A16,Juniors!A$2:E$50,3,0),IF(B16="JOG",VLOOKUP(A16,Joggers!A$2:E$50,3,0),IF(B16="SEN",VLOOKUP(A16,Seniors!A$2:E$811,4,0),999))))</f>
        <v>Gilbert</v>
      </c>
      <c r="I16" s="3" t="str">
        <f>IF(A16=0," ",IF(B16="JUN",VLOOKUP(A16,Juniors!A$2:E$50,4,0),IF(B16="JOG",VLOOKUP(A16,Joggers!A$2:E$50,4,0),IF(B16="SEN",VLOOKUP(A16,Seniors!A$2:E$811,5,0),999))))</f>
        <v>f</v>
      </c>
      <c r="J16" s="3">
        <f>IF(A16=0," ",COUNTIFS(B$1:B15,B16,I$1:I15,I16) + 1)</f>
        <v>7</v>
      </c>
      <c r="K16" s="23" t="str">
        <f>IF(A16=0," ",IF(B16="JUN",VLOOKUP(A16,Juniors!A$2:E$50,5,0),IF(B16="JOG",VLOOKUP(A16,Joggers!A$2:E$50,5,0),IF(B16="SEN",VLOOKUP(A16,Seniors!A$2:E$811,2,0),999))))</f>
        <v>DMV</v>
      </c>
      <c r="L16" s="3" t="str">
        <f>IF((A16=0)," ",IF((Results!C40&gt;9),Results!B40 &amp; ":" &amp; Results!C40, Results!B40 &amp; ":0" &amp; Results!C40))</f>
        <v>32:01</v>
      </c>
      <c r="M16" s="3">
        <f>IF(A16=0, " ", IF(B16="JUN", " ", IF(B16="JOG",2, IF(D16="S",COUNTIF(D17:D$445,"S")+Header!B$9 + 1,Header!B$9))))</f>
        <v>2</v>
      </c>
    </row>
    <row r="17" spans="1:13" x14ac:dyDescent="0.25">
      <c r="A17" s="23">
        <f>Results!A55</f>
        <v>8</v>
      </c>
      <c r="B17" s="3" t="str">
        <f>IF(A17=0," ",IF(COUNTIF(Juniors!A$2:A$50,A17)&gt;0,"JUN",IF(COUNTIF(Joggers!A$2:A$50,A17)&gt;0,"JOG","SEN")))</f>
        <v>JOG</v>
      </c>
      <c r="C17" s="3" t="str">
        <f>IF(B17&lt;&gt;"SEN"," ",COUNTIFS(K$1:K16,K17,I$1:I16,I17,B$1:B16,B17)+1)</f>
        <v xml:space="preserve"> </v>
      </c>
      <c r="D17" s="3" t="str">
        <f t="shared" si="0"/>
        <v xml:space="preserve"> </v>
      </c>
      <c r="F17" s="33">
        <f>IF(A17=0," ",COUNTIF(B$1:B16,B17) + 1)</f>
        <v>16</v>
      </c>
      <c r="G17" s="23" t="str">
        <f>IF(A17=0," ",IF(B17="JUN",VLOOKUP(A17,Juniors!A$2:E$50,2,0),IF(B17="JOG",VLOOKUP(A17,Joggers!A$2:E$50,2,0),IF(B17="SEN",VLOOKUP(A17,Seniors!A$2:E$811,3,0),999))))</f>
        <v>Alan</v>
      </c>
      <c r="H17" s="23" t="str">
        <f>IF(A17=0," ",IF(B17="JUN",VLOOKUP(A17,Juniors!A$2:E$50,3,0),IF(B17="JOG",VLOOKUP(A17,Joggers!A$2:E$50,3,0),IF(B17="SEN",VLOOKUP(A17,Seniors!A$2:E$811,4,0),999))))</f>
        <v>Waring</v>
      </c>
      <c r="I17" s="3" t="str">
        <f>IF(A17=0," ",IF(B17="JUN",VLOOKUP(A17,Juniors!A$2:E$50,4,0),IF(B17="JOG",VLOOKUP(A17,Joggers!A$2:E$50,4,0),IF(B17="SEN",VLOOKUP(A17,Seniors!A$2:E$811,5,0),999))))</f>
        <v>m</v>
      </c>
      <c r="J17" s="3">
        <f>IF(A17=0," ",COUNTIFS(B$1:B16,B17,I$1:I16,I17) + 1)</f>
        <v>9</v>
      </c>
      <c r="K17" s="23" t="str">
        <f>IF(A17=0," ",IF(B17="JUN",VLOOKUP(A17,Juniors!A$2:E$50,5,0),IF(B17="JOG",VLOOKUP(A17,Joggers!A$2:E$50,5,0),IF(B17="SEN",VLOOKUP(A17,Seniors!A$2:E$811,2,0),999))))</f>
        <v>DMV</v>
      </c>
      <c r="L17" s="3" t="str">
        <f>IF((A17=0)," ",IF((Results!C55&gt;9),Results!B55 &amp; ":" &amp; Results!C55, Results!B55 &amp; ":0" &amp; Results!C55))</f>
        <v>33:23</v>
      </c>
      <c r="M17" s="3">
        <f>IF(A17=0, " ", IF(B17="JUN", " ", IF(B17="JOG",2, IF(D17="S",COUNTIF(D18:D$445,"S")+Header!B$9 + 1,Header!B$9))))</f>
        <v>2</v>
      </c>
    </row>
    <row r="18" spans="1:13" x14ac:dyDescent="0.25">
      <c r="A18" s="23">
        <f>Results!A65</f>
        <v>9</v>
      </c>
      <c r="B18" s="3" t="str">
        <f>IF(A18=0," ",IF(COUNTIF(Juniors!A$2:A$50,A18)&gt;0,"JUN",IF(COUNTIF(Joggers!A$2:A$50,A18)&gt;0,"JOG","SEN")))</f>
        <v>JOG</v>
      </c>
      <c r="C18" s="3" t="str">
        <f>IF(B18&lt;&gt;"SEN"," ",COUNTIFS(K$1:K17,K18,I$1:I17,I18,B$1:B17,B18)+1)</f>
        <v xml:space="preserve"> </v>
      </c>
      <c r="D18" s="3" t="str">
        <f t="shared" si="0"/>
        <v xml:space="preserve"> </v>
      </c>
      <c r="F18" s="33">
        <f>IF(A18=0," ",COUNTIF(B$1:B17,B18) + 1)</f>
        <v>17</v>
      </c>
      <c r="G18" s="23" t="str">
        <f>IF(A18=0," ",IF(B18="JUN",VLOOKUP(A18,Juniors!A$2:E$50,2,0),IF(B18="JOG",VLOOKUP(A18,Joggers!A$2:E$50,2,0),IF(B18="SEN",VLOOKUP(A18,Seniors!A$2:E$811,3,0),999))))</f>
        <v>Rita</v>
      </c>
      <c r="H18" s="23" t="str">
        <f>IF(A18=0," ",IF(B18="JUN",VLOOKUP(A18,Juniors!A$2:E$50,3,0),IF(B18="JOG",VLOOKUP(A18,Joggers!A$2:E$50,3,0),IF(B18="SEN",VLOOKUP(A18,Seniors!A$2:E$811,4,0),999))))</f>
        <v>Feltham</v>
      </c>
      <c r="I18" s="3" t="str">
        <f>IF(A18=0," ",IF(B18="JUN",VLOOKUP(A18,Juniors!A$2:E$50,4,0),IF(B18="JOG",VLOOKUP(A18,Joggers!A$2:E$50,4,0),IF(B18="SEN",VLOOKUP(A18,Seniors!A$2:E$811,5,0),999))))</f>
        <v>f</v>
      </c>
      <c r="J18" s="3">
        <f>IF(A18=0," ",COUNTIFS(B$1:B17,B18,I$1:I17,I18) + 1)</f>
        <v>8</v>
      </c>
      <c r="K18" s="23" t="str">
        <f>IF(A18=0," ",IF(B18="JUN",VLOOKUP(A18,Juniors!A$2:E$50,5,0),IF(B18="JOG",VLOOKUP(A18,Joggers!A$2:E$50,5,0),IF(B18="SEN",VLOOKUP(A18,Seniors!A$2:E$811,2,0),999))))</f>
        <v>DMV</v>
      </c>
      <c r="L18" s="3" t="str">
        <f>IF((A18=0)," ",IF((Results!C65&gt;9),Results!B65 &amp; ":" &amp; Results!C65, Results!B65 &amp; ":0" &amp; Results!C65))</f>
        <v>34:57</v>
      </c>
      <c r="M18" s="3">
        <f>IF(A18=0, " ", IF(B18="JUN", " ", IF(B18="JOG",2, IF(D18="S",COUNTIF(D19:D$445,"S")+Header!B$9 + 1,Header!B$9))))</f>
        <v>2</v>
      </c>
    </row>
    <row r="19" spans="1:13" x14ac:dyDescent="0.25">
      <c r="A19" s="23">
        <f>Results!A86</f>
        <v>7</v>
      </c>
      <c r="B19" s="3" t="str">
        <f>IF(A19=0," ",IF(COUNTIF(Juniors!A$2:A$50,A19)&gt;0,"JUN",IF(COUNTIF(Joggers!A$2:A$50,A19)&gt;0,"JOG","SEN")))</f>
        <v>JOG</v>
      </c>
      <c r="C19" s="3" t="str">
        <f>IF(B19&lt;&gt;"SEN"," ",COUNTIFS(K$1:K18,K19,I$1:I18,I19,B$1:B18,B19)+1)</f>
        <v xml:space="preserve"> </v>
      </c>
      <c r="D19" s="3" t="str">
        <f t="shared" si="0"/>
        <v xml:space="preserve"> </v>
      </c>
      <c r="F19" s="33">
        <f>IF(A19=0," ",COUNTIF(B$1:B18,B19) + 1)</f>
        <v>18</v>
      </c>
      <c r="G19" s="23" t="str">
        <f>IF(A19=0," ",IF(B19="JUN",VLOOKUP(A19,Juniors!A$2:E$50,2,0),IF(B19="JOG",VLOOKUP(A19,Joggers!A$2:E$50,2,0),IF(B19="SEN",VLOOKUP(A19,Seniors!A$2:E$811,3,0),999))))</f>
        <v>Sally</v>
      </c>
      <c r="H19" s="23" t="str">
        <f>IF(A19=0," ",IF(B19="JUN",VLOOKUP(A19,Juniors!A$2:E$50,3,0),IF(B19="JOG",VLOOKUP(A19,Joggers!A$2:E$50,3,0),IF(B19="SEN",VLOOKUP(A19,Seniors!A$2:E$811,4,0),999))))</f>
        <v>Jones</v>
      </c>
      <c r="I19" s="3" t="str">
        <f>IF(A19=0," ",IF(B19="JUN",VLOOKUP(A19,Juniors!A$2:E$50,4,0),IF(B19="JOG",VLOOKUP(A19,Joggers!A$2:E$50,4,0),IF(B19="SEN",VLOOKUP(A19,Seniors!A$2:E$811,5,0),999))))</f>
        <v>f</v>
      </c>
      <c r="J19" s="3">
        <f>IF(A19=0," ",COUNTIFS(B$1:B18,B19,I$1:I18,I19) + 1)</f>
        <v>9</v>
      </c>
      <c r="K19" s="23" t="str">
        <f>IF(A19=0," ",IF(B19="JUN",VLOOKUP(A19,Juniors!A$2:E$50,5,0),IF(B19="JOG",VLOOKUP(A19,Joggers!A$2:E$50,5,0),IF(B19="SEN",VLOOKUP(A19,Seniors!A$2:E$811,2,0),999))))</f>
        <v>WW</v>
      </c>
      <c r="L19" s="3" t="str">
        <f>IF((A19=0)," ",IF((Results!C86&gt;9),Results!B86 &amp; ":" &amp; Results!C86, Results!B86 &amp; ":0" &amp; Results!C86))</f>
        <v>37:08</v>
      </c>
      <c r="M19" s="3">
        <f>IF(A19=0, " ", IF(B19="JUN", " ", IF(B19="JOG",2, IF(D19="S",COUNTIF(D20:D$445,"S")+Header!B$9 + 1,Header!B$9))))</f>
        <v>2</v>
      </c>
    </row>
    <row r="20" spans="1:13" x14ac:dyDescent="0.25">
      <c r="A20" s="23">
        <f>Results!A93</f>
        <v>30</v>
      </c>
      <c r="B20" s="3" t="str">
        <f>IF(A20=0," ",IF(COUNTIF(Juniors!A$2:A$50,A20)&gt;0,"JUN",IF(COUNTIF(Joggers!A$2:A$50,A20)&gt;0,"JOG","SEN")))</f>
        <v>JOG</v>
      </c>
      <c r="C20" s="3" t="str">
        <f>IF(B20&lt;&gt;"SEN"," ",COUNTIFS(K$1:K19,K20,I$1:I19,I20,B$1:B19,B20)+1)</f>
        <v xml:space="preserve"> </v>
      </c>
      <c r="D20" s="3" t="str">
        <f t="shared" si="0"/>
        <v xml:space="preserve"> </v>
      </c>
      <c r="F20" s="33">
        <f>IF(A20=0," ",COUNTIF(B$1:B19,B20) + 1)</f>
        <v>19</v>
      </c>
      <c r="G20" s="23" t="str">
        <f>IF(A20=0," ",IF(B20="JUN",VLOOKUP(A20,Juniors!A$2:E$50,2,0),IF(B20="JOG",VLOOKUP(A20,Joggers!A$2:E$50,2,0),IF(B20="SEN",VLOOKUP(A20,Seniors!A$2:E$811,3,0),999))))</f>
        <v>S</v>
      </c>
      <c r="H20" s="23" t="str">
        <f>IF(A20=0," ",IF(B20="JUN",VLOOKUP(A20,Juniors!A$2:E$50,3,0),IF(B20="JOG",VLOOKUP(A20,Joggers!A$2:E$50,3,0),IF(B20="SEN",VLOOKUP(A20,Seniors!A$2:E$811,4,0),999))))</f>
        <v>Shiva</v>
      </c>
      <c r="I20" s="3" t="str">
        <f>IF(A20=0," ",IF(B20="JUN",VLOOKUP(A20,Juniors!A$2:E$50,4,0),IF(B20="JOG",VLOOKUP(A20,Joggers!A$2:E$50,4,0),IF(B20="SEN",VLOOKUP(A20,Seniors!A$2:E$811,5,0),999))))</f>
        <v>m</v>
      </c>
      <c r="J20" s="3">
        <f>IF(A20=0," ",COUNTIFS(B$1:B19,B20,I$1:I19,I20) + 1)</f>
        <v>10</v>
      </c>
      <c r="K20" s="23" t="str">
        <f>IF(A20=0," ",IF(B20="JUN",VLOOKUP(A20,Juniors!A$2:E$50,5,0),IF(B20="JOG",VLOOKUP(A20,Joggers!A$2:E$50,5,0),IF(B20="SEN",VLOOKUP(A20,Seniors!A$2:E$811,2,0),999))))</f>
        <v>WH</v>
      </c>
      <c r="L20" s="3" t="str">
        <f>IF((A20=0)," ",IF((Results!C93&gt;9),Results!B93 &amp; ":" &amp; Results!C93, Results!B93 &amp; ":0" &amp; Results!C93))</f>
        <v>38:51</v>
      </c>
      <c r="M20" s="3">
        <f>IF(A20=0, " ", IF(B20="JUN", " ", IF(B20="JOG",2, IF(D20="S",COUNTIF(D21:D$445,"S")+Header!B$9 + 1,Header!B$9))))</f>
        <v>2</v>
      </c>
    </row>
    <row r="21" spans="1:13" x14ac:dyDescent="0.25">
      <c r="A21" s="23">
        <f>Results!A99</f>
        <v>2</v>
      </c>
      <c r="B21" s="3" t="str">
        <f>IF(A21=0," ",IF(COUNTIF(Juniors!A$2:A$50,A21)&gt;0,"JUN",IF(COUNTIF(Joggers!A$2:A$50,A21)&gt;0,"JOG","SEN")))</f>
        <v>JOG</v>
      </c>
      <c r="C21" s="3" t="str">
        <f>IF(B21&lt;&gt;"SEN"," ",COUNTIFS(K$1:K20,K21,I$1:I20,I21,B$1:B20,B21)+1)</f>
        <v xml:space="preserve"> </v>
      </c>
      <c r="D21" s="3" t="str">
        <f t="shared" si="0"/>
        <v xml:space="preserve"> </v>
      </c>
      <c r="F21" s="33">
        <f>IF(A21=0," ",COUNTIF(B$1:B20,B21) + 1)</f>
        <v>20</v>
      </c>
      <c r="G21" s="23" t="str">
        <f>IF(A21=0," ",IF(B21="JUN",VLOOKUP(A21,Juniors!A$2:E$50,2,0),IF(B21="JOG",VLOOKUP(A21,Joggers!A$2:E$50,2,0),IF(B21="SEN",VLOOKUP(A21,Seniors!A$2:E$811,3,0),999))))</f>
        <v>Will</v>
      </c>
      <c r="H21" s="23" t="str">
        <f>IF(A21=0," ",IF(B21="JUN",VLOOKUP(A21,Juniors!A$2:E$50,3,0),IF(B21="JOG",VLOOKUP(A21,Joggers!A$2:E$50,3,0),IF(B21="SEN",VLOOKUP(A21,Seniors!A$2:E$811,4,0),999))))</f>
        <v>Archer-Burton</v>
      </c>
      <c r="I21" s="3" t="str">
        <f>IF(A21=0," ",IF(B21="JUN",VLOOKUP(A21,Juniors!A$2:E$50,4,0),IF(B21="JOG",VLOOKUP(A21,Joggers!A$2:E$50,4,0),IF(B21="SEN",VLOOKUP(A21,Seniors!A$2:E$811,5,0),999))))</f>
        <v>m</v>
      </c>
      <c r="J21" s="3">
        <f>IF(A21=0," ",COUNTIFS(B$1:B20,B21,I$1:I20,I21) + 1)</f>
        <v>11</v>
      </c>
      <c r="K21" s="23" t="str">
        <f>IF(A21=0," ",IF(B21="JUN",VLOOKUP(A21,Juniors!A$2:E$50,5,0),IF(B21="JOG",VLOOKUP(A21,Joggers!A$2:E$50,5,0),IF(B21="SEN",VLOOKUP(A21,Seniors!A$2:E$811,2,0),999))))</f>
        <v>PP</v>
      </c>
      <c r="L21" s="3" t="str">
        <f>IF((A21=0)," ",IF((Results!C99&gt;9),Results!B99 &amp; ":" &amp; Results!C99, Results!B99 &amp; ":0" &amp; Results!C99))</f>
        <v>38:28</v>
      </c>
      <c r="M21" s="3">
        <f>IF(A21=0, " ", IF(B21="JUN", " ", IF(B21="JOG",2, IF(D21="S",COUNTIF(D22:D$445,"S")+Header!B$9 + 1,Header!B$9))))</f>
        <v>2</v>
      </c>
    </row>
    <row r="22" spans="1:13" x14ac:dyDescent="0.25">
      <c r="A22" s="23">
        <f>Results!A100</f>
        <v>19</v>
      </c>
      <c r="B22" s="3" t="str">
        <f>IF(A22=0," ",IF(COUNTIF(Juniors!A$2:A$50,A22)&gt;0,"JUN",IF(COUNTIF(Joggers!A$2:A$50,A22)&gt;0,"JOG","SEN")))</f>
        <v>JOG</v>
      </c>
      <c r="C22" s="3" t="str">
        <f>IF(B22&lt;&gt;"SEN"," ",COUNTIFS(K$1:K21,K22,I$1:I21,I22,B$1:B21,B22)+1)</f>
        <v xml:space="preserve"> </v>
      </c>
      <c r="D22" s="3" t="str">
        <f t="shared" si="0"/>
        <v xml:space="preserve"> </v>
      </c>
      <c r="F22" s="33">
        <f>IF(A22=0," ",COUNTIF(B$1:B21,B22) + 1)</f>
        <v>21</v>
      </c>
      <c r="G22" s="23" t="str">
        <f>IF(A22=0," ",IF(B22="JUN",VLOOKUP(A22,Juniors!A$2:E$50,2,0),IF(B22="JOG",VLOOKUP(A22,Joggers!A$2:E$50,2,0),IF(B22="SEN",VLOOKUP(A22,Seniors!A$2:E$811,3,0),999))))</f>
        <v>Susie</v>
      </c>
      <c r="H22" s="23" t="str">
        <f>IF(A22=0," ",IF(B22="JUN",VLOOKUP(A22,Juniors!A$2:E$50,3,0),IF(B22="JOG",VLOOKUP(A22,Joggers!A$2:E$50,3,0),IF(B22="SEN",VLOOKUP(A22,Seniors!A$2:E$811,4,0),999))))</f>
        <v>Cardoso</v>
      </c>
      <c r="I22" s="3" t="str">
        <f>IF(A22=0," ",IF(B22="JUN",VLOOKUP(A22,Juniors!A$2:E$50,4,0),IF(B22="JOG",VLOOKUP(A22,Joggers!A$2:E$50,4,0),IF(B22="SEN",VLOOKUP(A22,Seniors!A$2:E$811,5,0),999))))</f>
        <v>f</v>
      </c>
      <c r="J22" s="3">
        <f>IF(A22=0," ",COUNTIFS(B$1:B21,B22,I$1:I21,I22) + 1)</f>
        <v>10</v>
      </c>
      <c r="K22" s="23" t="str">
        <f>IF(A22=0," ",IF(B22="JUN",VLOOKUP(A22,Juniors!A$2:E$50,5,0),IF(B22="JOG",VLOOKUP(A22,Joggers!A$2:E$50,5,0),IF(B22="SEN",VLOOKUP(A22,Seniors!A$2:E$811,2,0),999))))</f>
        <v>RPAC</v>
      </c>
      <c r="L22" s="3" t="str">
        <f>IF((A22=0)," ",IF((Results!C100&gt;9),Results!B100 &amp; ":" &amp; Results!C100, Results!B100 &amp; ":0" &amp; Results!C100))</f>
        <v>38:56</v>
      </c>
      <c r="M22" s="3">
        <f>IF(A22=0, " ", IF(B22="JUN", " ", IF(B22="JOG",2, IF(D22="S",COUNTIF(D23:D$445,"S")+Header!B$9 + 1,Header!B$9))))</f>
        <v>2</v>
      </c>
    </row>
    <row r="23" spans="1:13" x14ac:dyDescent="0.25">
      <c r="A23" s="23">
        <f>Results!A141</f>
        <v>4</v>
      </c>
      <c r="B23" s="3" t="str">
        <f>IF(A23=0," ",IF(COUNTIF(Juniors!A$2:A$50,A23)&gt;0,"JUN",IF(COUNTIF(Joggers!A$2:A$50,A23)&gt;0,"JOG","SEN")))</f>
        <v>JOG</v>
      </c>
      <c r="C23" s="3" t="str">
        <f>IF(B23&lt;&gt;"SEN"," ",COUNTIFS(K$1:K22,K23,I$1:I22,I23,B$1:B22,B23)+1)</f>
        <v xml:space="preserve"> </v>
      </c>
      <c r="D23" s="3" t="str">
        <f t="shared" si="0"/>
        <v xml:space="preserve"> </v>
      </c>
      <c r="F23" s="33">
        <f>IF(A23=0," ",COUNTIF(B$1:B22,B23) + 1)</f>
        <v>22</v>
      </c>
      <c r="G23" s="23" t="str">
        <f>IF(A23=0," ",IF(B23="JUN",VLOOKUP(A23,Juniors!A$2:E$50,2,0),IF(B23="JOG",VLOOKUP(A23,Joggers!A$2:E$50,2,0),IF(B23="SEN",VLOOKUP(A23,Seniors!A$2:E$811,3,0),999))))</f>
        <v>Helena</v>
      </c>
      <c r="H23" s="23" t="str">
        <f>IF(A23=0," ",IF(B23="JUN",VLOOKUP(A23,Juniors!A$2:E$50,3,0),IF(B23="JOG",VLOOKUP(A23,Joggers!A$2:E$50,3,0),IF(B23="SEN",VLOOKUP(A23,Seniors!A$2:E$811,4,0),999))))</f>
        <v>Venter</v>
      </c>
      <c r="I23" s="3" t="str">
        <f>IF(A23=0," ",IF(B23="JUN",VLOOKUP(A23,Juniors!A$2:E$50,4,0),IF(B23="JOG",VLOOKUP(A23,Joggers!A$2:E$50,4,0),IF(B23="SEN",VLOOKUP(A23,Seniors!A$2:E$811,5,0),999))))</f>
        <v>f</v>
      </c>
      <c r="J23" s="3">
        <f>IF(A23=0," ",COUNTIFS(B$1:B22,B23,I$1:I22,I23) + 1)</f>
        <v>11</v>
      </c>
      <c r="K23" s="23" t="str">
        <f>IF(A23=0," ",IF(B23="JUN",VLOOKUP(A23,Juniors!A$2:E$50,5,0),IF(B23="JOG",VLOOKUP(A23,Joggers!A$2:E$50,5,0),IF(B23="SEN",VLOOKUP(A23,Seniors!A$2:E$811,2,0),999))))</f>
        <v>DMV</v>
      </c>
      <c r="L23" s="3" t="str">
        <f>IF((A23=0)," ",IF((Results!C141&gt;9),Results!B141 &amp; ":" &amp; Results!C141, Results!B141 &amp; ":0" &amp; Results!C141))</f>
        <v>41:58</v>
      </c>
      <c r="M23" s="3">
        <f>IF(A23=0, " ", IF(B23="JUN", " ", IF(B23="JOG",2, IF(D23="S",COUNTIF(D24:D$445,"S")+Header!B$9 + 1,Header!B$9))))</f>
        <v>2</v>
      </c>
    </row>
    <row r="24" spans="1:13" x14ac:dyDescent="0.25">
      <c r="A24" s="23">
        <f>Results!A165</f>
        <v>31</v>
      </c>
      <c r="B24" s="3" t="str">
        <f>IF(A24=0," ",IF(COUNTIF(Juniors!A$2:A$50,A24)&gt;0,"JUN",IF(COUNTIF(Joggers!A$2:A$50,A24)&gt;0,"JOG","SEN")))</f>
        <v>JOG</v>
      </c>
      <c r="C24" s="3" t="str">
        <f>IF(B24&lt;&gt;"SEN"," ",COUNTIFS(K$1:K23,K24,I$1:I23,I24,B$1:B23,B24)+1)</f>
        <v xml:space="preserve"> </v>
      </c>
      <c r="D24" s="3" t="str">
        <f t="shared" si="0"/>
        <v xml:space="preserve"> </v>
      </c>
      <c r="F24" s="33">
        <f>IF(A24=0," ",COUNTIF(B$1:B23,B24) + 1)</f>
        <v>23</v>
      </c>
      <c r="G24" s="23" t="str">
        <f>IF(A24=0," ",IF(B24="JUN",VLOOKUP(A24,Juniors!A$2:E$50,2,0),IF(B24="JOG",VLOOKUP(A24,Joggers!A$2:E$50,2,0),IF(B24="SEN",VLOOKUP(A24,Seniors!A$2:E$811,3,0),999))))</f>
        <v>Maggie</v>
      </c>
      <c r="H24" s="23" t="str">
        <f>IF(A24=0," ",IF(B24="JUN",VLOOKUP(A24,Juniors!A$2:E$50,3,0),IF(B24="JOG",VLOOKUP(A24,Joggers!A$2:E$50,3,0),IF(B24="SEN",VLOOKUP(A24,Seniors!A$2:E$811,4,0),999))))</f>
        <v>Swinerton</v>
      </c>
      <c r="I24" s="3" t="str">
        <f>IF(A24=0," ",IF(B24="JUN",VLOOKUP(A24,Juniors!A$2:E$50,4,0),IF(B24="JOG",VLOOKUP(A24,Joggers!A$2:E$50,4,0),IF(B24="SEN",VLOOKUP(A24,Seniors!A$2:E$811,5,0),999))))</f>
        <v>f</v>
      </c>
      <c r="J24" s="3">
        <f>IF(A24=0," ",COUNTIFS(B$1:B23,B24,I$1:I23,I24) + 1)</f>
        <v>12</v>
      </c>
      <c r="K24" s="23" t="str">
        <f>IF(A24=0," ",IF(B24="JUN",VLOOKUP(A24,Juniors!A$2:E$50,5,0),IF(B24="JOG",VLOOKUP(A24,Joggers!A$2:E$50,5,0),IF(B24="SEN",VLOOKUP(A24,Seniors!A$2:E$811,2,0),999))))</f>
        <v>RPAC</v>
      </c>
      <c r="L24" s="3" t="str">
        <f>IF((A24=0)," ",IF((Results!C165&gt;9),Results!B165 &amp; ":" &amp; Results!C165, Results!B165 &amp; ":0" &amp; Results!C165))</f>
        <v>43:12</v>
      </c>
      <c r="M24" s="3">
        <f>IF(A24=0, " ", IF(B24="JUN", " ", IF(B24="JOG",2, IF(D24="S",COUNTIF(D25:D$445,"S")+Header!B$9 + 1,Header!B$9))))</f>
        <v>2</v>
      </c>
    </row>
    <row r="25" spans="1:13" x14ac:dyDescent="0.25">
      <c r="A25" s="23">
        <f>Results!A192</f>
        <v>14</v>
      </c>
      <c r="B25" s="3" t="str">
        <f>IF(A25=0," ",IF(COUNTIF(Juniors!A$2:A$50,A25)&gt;0,"JUN",IF(COUNTIF(Joggers!A$2:A$50,A25)&gt;0,"JOG","SEN")))</f>
        <v>JOG</v>
      </c>
      <c r="C25" s="3" t="str">
        <f>IF(B25&lt;&gt;"SEN"," ",COUNTIFS(K$1:K24,K25,I$1:I24,I25,B$1:B24,B25)+1)</f>
        <v xml:space="preserve"> </v>
      </c>
      <c r="D25" s="3" t="str">
        <f t="shared" si="0"/>
        <v xml:space="preserve"> </v>
      </c>
      <c r="F25" s="33">
        <f>IF(A25=0," ",COUNTIF(B$1:B24,B25) + 1)</f>
        <v>24</v>
      </c>
      <c r="G25" s="23" t="str">
        <f>IF(A25=0," ",IF(B25="JUN",VLOOKUP(A25,Juniors!A$2:E$50,2,0),IF(B25="JOG",VLOOKUP(A25,Joggers!A$2:E$50,2,0),IF(B25="SEN",VLOOKUP(A25,Seniors!A$2:E$811,3,0),999))))</f>
        <v>Chris</v>
      </c>
      <c r="H25" s="23" t="str">
        <f>IF(A25=0," ",IF(B25="JUN",VLOOKUP(A25,Juniors!A$2:E$50,3,0),IF(B25="JOG",VLOOKUP(A25,Joggers!A$2:E$50,3,0),IF(B25="SEN",VLOOKUP(A25,Seniors!A$2:E$811,4,0),999))))</f>
        <v>Nash</v>
      </c>
      <c r="I25" s="3" t="str">
        <f>IF(A25=0," ",IF(B25="JUN",VLOOKUP(A25,Juniors!A$2:E$50,4,0),IF(B25="JOG",VLOOKUP(A25,Joggers!A$2:E$50,4,0),IF(B25="SEN",VLOOKUP(A25,Seniors!A$2:E$811,5,0),999))))</f>
        <v>m</v>
      </c>
      <c r="J25" s="3">
        <f>IF(A25=0," ",COUNTIFS(B$1:B24,B25,I$1:I24,I25) + 1)</f>
        <v>12</v>
      </c>
      <c r="K25" s="23" t="str">
        <f>IF(A25=0," ",IF(B25="JUN",VLOOKUP(A25,Juniors!A$2:E$50,5,0),IF(B25="JOG",VLOOKUP(A25,Joggers!A$2:E$50,5,0),IF(B25="SEN",VLOOKUP(A25,Seniors!A$2:E$811,2,0),999))))</f>
        <v>PP</v>
      </c>
      <c r="L25" s="3" t="str">
        <f>IF((A25=0)," ",IF((Results!C192&gt;9),Results!B192 &amp; ":" &amp; Results!C192, Results!B192 &amp; ":0" &amp; Results!C192))</f>
        <v>45:33</v>
      </c>
      <c r="M25" s="3">
        <f>IF(A25=0, " ", IF(B25="JUN", " ", IF(B25="JOG",2, IF(D25="S",COUNTIF(D26:D$445,"S")+Header!B$9 + 1,Header!B$9))))</f>
        <v>2</v>
      </c>
    </row>
    <row r="26" spans="1:13" x14ac:dyDescent="0.25">
      <c r="A26" s="23">
        <f>Results!A203</f>
        <v>1</v>
      </c>
      <c r="B26" s="3" t="str">
        <f>IF(A26=0," ",IF(COUNTIF(Juniors!A$2:A$50,A26)&gt;0,"JUN",IF(COUNTIF(Joggers!A$2:A$50,A26)&gt;0,"JOG","SEN")))</f>
        <v>JOG</v>
      </c>
      <c r="C26" s="3" t="str">
        <f>IF(B26&lt;&gt;"SEN"," ",COUNTIFS(K$1:K25,K26,I$1:I25,I26,B$1:B25,B26)+1)</f>
        <v xml:space="preserve"> </v>
      </c>
      <c r="D26" s="3" t="str">
        <f t="shared" si="0"/>
        <v xml:space="preserve"> </v>
      </c>
      <c r="F26" s="33">
        <f>IF(A26=0," ",COUNTIF(B$1:B25,B26) + 1)</f>
        <v>25</v>
      </c>
      <c r="G26" s="23" t="str">
        <f>IF(A26=0," ",IF(B26="JUN",VLOOKUP(A26,Juniors!A$2:E$50,2,0),IF(B26="JOG",VLOOKUP(A26,Joggers!A$2:E$50,2,0),IF(B26="SEN",VLOOKUP(A26,Seniors!A$2:E$811,3,0),999))))</f>
        <v>Chiara</v>
      </c>
      <c r="H26" s="23" t="str">
        <f>IF(A26=0," ",IF(B26="JUN",VLOOKUP(A26,Juniors!A$2:E$50,3,0),IF(B26="JOG",VLOOKUP(A26,Joggers!A$2:E$50,3,0),IF(B26="SEN",VLOOKUP(A26,Seniors!A$2:E$811,4,0),999))))</f>
        <v>Samele</v>
      </c>
      <c r="I26" s="3" t="str">
        <f>IF(A26=0," ",IF(B26="JUN",VLOOKUP(A26,Juniors!A$2:E$50,4,0),IF(B26="JOG",VLOOKUP(A26,Joggers!A$2:E$50,4,0),IF(B26="SEN",VLOOKUP(A26,Seniors!A$2:E$811,5,0),999))))</f>
        <v>f</v>
      </c>
      <c r="J26" s="3">
        <f>IF(A26=0," ",COUNTIFS(B$1:B25,B26,I$1:I25,I26) + 1)</f>
        <v>13</v>
      </c>
      <c r="K26" s="23" t="str">
        <f>IF(A26=0," ",IF(B26="JUN",VLOOKUP(A26,Juniors!A$2:E$50,5,0),IF(B26="JOG",VLOOKUP(A26,Joggers!A$2:E$50,5,0),IF(B26="SEN",VLOOKUP(A26,Seniors!A$2:E$811,2,0),999))))</f>
        <v>WW</v>
      </c>
      <c r="L26" s="3" t="str">
        <f>IF((A26=0)," ",IF((Results!C203&gt;9),Results!B203 &amp; ":" &amp; Results!C203, Results!B203 &amp; ":0" &amp; Results!C203))</f>
        <v>47:29</v>
      </c>
      <c r="M26" s="3">
        <f>IF(A26=0, " ", IF(B26="JUN", " ", IF(B26="JOG",2, IF(D26="S",COUNTIF(D27:D$445,"S")+Header!B$9 + 1,Header!B$9))))</f>
        <v>2</v>
      </c>
    </row>
    <row r="27" spans="1:13" x14ac:dyDescent="0.25">
      <c r="A27" s="23">
        <f>Results!A230</f>
        <v>22</v>
      </c>
      <c r="B27" s="3" t="str">
        <f>IF(A27=0," ",IF(COUNTIF(Juniors!A$2:A$50,A27)&gt;0,"JUN",IF(COUNTIF(Joggers!A$2:A$50,A27)&gt;0,"JOG","SEN")))</f>
        <v>JOG</v>
      </c>
      <c r="C27" s="3" t="str">
        <f>IF(B27&lt;&gt;"SEN"," ",COUNTIFS(K$1:K26,K27,I$1:I26,I27,B$1:B26,B27)+1)</f>
        <v xml:space="preserve"> </v>
      </c>
      <c r="D27" s="3" t="str">
        <f t="shared" si="0"/>
        <v xml:space="preserve"> </v>
      </c>
      <c r="F27" s="33">
        <f>IF(A27=0," ",COUNTIF(B$1:B26,B27) + 1)</f>
        <v>26</v>
      </c>
      <c r="G27" s="23" t="str">
        <f>IF(A27=0," ",IF(B27="JUN",VLOOKUP(A27,Juniors!A$2:E$50,2,0),IF(B27="JOG",VLOOKUP(A27,Joggers!A$2:E$50,2,0),IF(B27="SEN",VLOOKUP(A27,Seniors!A$2:E$811,3,0),999))))</f>
        <v>Cyra</v>
      </c>
      <c r="H27" s="23" t="str">
        <f>IF(A27=0," ",IF(B27="JUN",VLOOKUP(A27,Juniors!A$2:E$50,3,0),IF(B27="JOG",VLOOKUP(A27,Joggers!A$2:E$50,3,0),IF(B27="SEN",VLOOKUP(A27,Seniors!A$2:E$811,4,0),999))))</f>
        <v>Carley</v>
      </c>
      <c r="I27" s="3" t="str">
        <f>IF(A27=0," ",IF(B27="JUN",VLOOKUP(A27,Juniors!A$2:E$50,4,0),IF(B27="JOG",VLOOKUP(A27,Joggers!A$2:E$50,4,0),IF(B27="SEN",VLOOKUP(A27,Seniors!A$2:E$811,5,0),999))))</f>
        <v>f</v>
      </c>
      <c r="J27" s="3">
        <f>IF(A27=0," ",COUNTIFS(B$1:B26,B27,I$1:I26,I27) + 1)</f>
        <v>14</v>
      </c>
      <c r="K27" s="23" t="str">
        <f>IF(A27=0," ",IF(B27="JUN",VLOOKUP(A27,Juniors!A$2:E$50,5,0),IF(B27="JOG",VLOOKUP(A27,Joggers!A$2:E$50,5,0),IF(B27="SEN",VLOOKUP(A27,Seniors!A$2:E$811,2,0),999))))</f>
        <v>BVR</v>
      </c>
      <c r="L27" s="3" t="str">
        <f>IF((A27=0)," ",IF((Results!C230&gt;9),Results!B230 &amp; ":" &amp; Results!C230, Results!B230 &amp; ":0" &amp; Results!C230))</f>
        <v>51:54</v>
      </c>
      <c r="M27" s="3">
        <f>IF(A27=0, " ", IF(B27="JUN", " ", IF(B27="JOG",2, IF(D27="S",COUNTIF(D28:D$445,"S")+Header!B$9 + 1,Header!B$9))))</f>
        <v>2</v>
      </c>
    </row>
    <row r="28" spans="1:13" x14ac:dyDescent="0.25">
      <c r="A28" s="23">
        <f>Results!A231</f>
        <v>5</v>
      </c>
      <c r="B28" s="3" t="str">
        <f>IF(A28=0," ",IF(COUNTIF(Juniors!A$2:A$50,A28)&gt;0,"JUN",IF(COUNTIF(Joggers!A$2:A$50,A28)&gt;0,"JOG","SEN")))</f>
        <v>JOG</v>
      </c>
      <c r="C28" s="3" t="str">
        <f>IF(B28&lt;&gt;"SEN"," ",COUNTIFS(K$1:K27,K28,I$1:I27,I28,B$1:B27,B28)+1)</f>
        <v xml:space="preserve"> </v>
      </c>
      <c r="D28" s="3" t="str">
        <f t="shared" si="0"/>
        <v xml:space="preserve"> </v>
      </c>
      <c r="F28" s="33">
        <f>IF(A28=0," ",COUNTIF(B$1:B27,B28) + 1)</f>
        <v>27</v>
      </c>
      <c r="G28" s="23" t="str">
        <f>IF(A28=0," ",IF(B28="JUN",VLOOKUP(A28,Juniors!A$2:E$50,2,0),IF(B28="JOG",VLOOKUP(A28,Joggers!A$2:E$50,2,0),IF(B28="SEN",VLOOKUP(A28,Seniors!A$2:E$811,3,0),999))))</f>
        <v>John</v>
      </c>
      <c r="H28" s="23" t="str">
        <f>IF(A28=0," ",IF(B28="JUN",VLOOKUP(A28,Juniors!A$2:E$50,3,0),IF(B28="JOG",VLOOKUP(A28,Joggers!A$2:E$50,3,0),IF(B28="SEN",VLOOKUP(A28,Seniors!A$2:E$811,4,0),999))))</f>
        <v>Hogg</v>
      </c>
      <c r="I28" s="3" t="str">
        <f>IF(A28=0," ",IF(B28="JUN",VLOOKUP(A28,Juniors!A$2:E$50,4,0),IF(B28="JOG",VLOOKUP(A28,Joggers!A$2:E$50,4,0),IF(B28="SEN",VLOOKUP(A28,Seniors!A$2:E$811,5,0),999))))</f>
        <v>m</v>
      </c>
      <c r="J28" s="3">
        <f>IF(A28=0," ",COUNTIFS(B$1:B27,B28,I$1:I27,I28) + 1)</f>
        <v>13</v>
      </c>
      <c r="K28" s="23" t="str">
        <f>IF(A28=0," ",IF(B28="JUN",VLOOKUP(A28,Juniors!A$2:E$50,5,0),IF(B28="JOG",VLOOKUP(A28,Joggers!A$2:E$50,5,0),IF(B28="SEN",VLOOKUP(A28,Seniors!A$2:E$811,2,0),999))))</f>
        <v>BVR</v>
      </c>
      <c r="L28" s="3" t="str">
        <f>IF((A28=0)," ",IF((Results!C231&gt;9),Results!B231 &amp; ":" &amp; Results!C231, Results!B231 &amp; ":0" &amp; Results!C231))</f>
        <v>51:55</v>
      </c>
      <c r="M28" s="3">
        <f>IF(A28=0, " ", IF(B28="JUN", " ", IF(B28="JOG",2, IF(D28="S",COUNTIF(D29:D$445,"S")+Header!B$9 + 1,Header!B$9))))</f>
        <v>2</v>
      </c>
    </row>
    <row r="29" spans="1:13" x14ac:dyDescent="0.25">
      <c r="A29" s="23">
        <f>Results!A232</f>
        <v>25</v>
      </c>
      <c r="B29" s="3" t="str">
        <f>IF(A29=0," ",IF(COUNTIF(Juniors!A$2:A$50,A29)&gt;0,"JUN",IF(COUNTIF(Joggers!A$2:A$50,A29)&gt;0,"JOG","SEN")))</f>
        <v>JOG</v>
      </c>
      <c r="C29" s="3" t="str">
        <f>IF(B29&lt;&gt;"SEN"," ",COUNTIFS(K$1:K28,K29,I$1:I28,I29,B$1:B28,B29)+1)</f>
        <v xml:space="preserve"> </v>
      </c>
      <c r="D29" s="3" t="str">
        <f t="shared" si="0"/>
        <v xml:space="preserve"> </v>
      </c>
      <c r="F29" s="33">
        <f>IF(A29=0," ",COUNTIF(B$1:B28,B29) + 1)</f>
        <v>28</v>
      </c>
      <c r="G29" s="23" t="str">
        <f>IF(A29=0," ",IF(B29="JUN",VLOOKUP(A29,Juniors!A$2:E$50,2,0),IF(B29="JOG",VLOOKUP(A29,Joggers!A$2:E$50,2,0),IF(B29="SEN",VLOOKUP(A29,Seniors!A$2:E$811,3,0),999))))</f>
        <v>Justin</v>
      </c>
      <c r="H29" s="23" t="str">
        <f>IF(A29=0," ",IF(B29="JUN",VLOOKUP(A29,Juniors!A$2:E$50,3,0),IF(B29="JOG",VLOOKUP(A29,Joggers!A$2:E$50,3,0),IF(B29="SEN",VLOOKUP(A29,Seniors!A$2:E$811,4,0),999))))</f>
        <v>Worden</v>
      </c>
      <c r="I29" s="3" t="str">
        <f>IF(A29=0," ",IF(B29="JUN",VLOOKUP(A29,Juniors!A$2:E$50,4,0),IF(B29="JOG",VLOOKUP(A29,Joggers!A$2:E$50,4,0),IF(B29="SEN",VLOOKUP(A29,Seniors!A$2:E$811,5,0),999))))</f>
        <v>m</v>
      </c>
      <c r="J29" s="3">
        <f>IF(A29=0," ",COUNTIFS(B$1:B28,B29,I$1:I28,I29) + 1)</f>
        <v>14</v>
      </c>
      <c r="K29" s="23" t="str">
        <f>IF(A29=0," ",IF(B29="JUN",VLOOKUP(A29,Juniors!A$2:E$50,5,0),IF(B29="JOG",VLOOKUP(A29,Joggers!A$2:E$50,5,0),IF(B29="SEN",VLOOKUP(A29,Seniors!A$2:E$811,2,0),999))))</f>
        <v>EO</v>
      </c>
      <c r="L29" s="3" t="str">
        <f>IF((A29=0)," ",IF((Results!C232&gt;9),Results!B232 &amp; ":" &amp; Results!C232, Results!B232 &amp; ":0" &amp; Results!C232))</f>
        <v>51:56</v>
      </c>
      <c r="M29" s="3">
        <f>IF(A29=0, " ", IF(B29="JUN", " ", IF(B29="JOG",2, IF(D29="S",COUNTIF(D30:D$445,"S")+Header!B$9 + 1,Header!B$9))))</f>
        <v>2</v>
      </c>
    </row>
    <row r="30" spans="1:13" x14ac:dyDescent="0.25">
      <c r="A30" s="23">
        <f>Results!A234</f>
        <v>6</v>
      </c>
      <c r="B30" s="3" t="str">
        <f>IF(A30=0," ",IF(COUNTIF(Juniors!A$2:A$50,A30)&gt;0,"JUN",IF(COUNTIF(Joggers!A$2:A$50,A30)&gt;0,"JOG","SEN")))</f>
        <v>JOG</v>
      </c>
      <c r="C30" s="3" t="str">
        <f>IF(B30&lt;&gt;"SEN"," ",COUNTIFS(K$1:K29,K30,I$1:I29,I30,B$1:B29,B30)+1)</f>
        <v xml:space="preserve"> </v>
      </c>
      <c r="D30" s="3" t="str">
        <f t="shared" si="0"/>
        <v xml:space="preserve"> </v>
      </c>
      <c r="F30" s="33">
        <f>IF(A30=0," ",COUNTIF(B$1:B29,B30) + 1)</f>
        <v>29</v>
      </c>
      <c r="G30" s="23" t="str">
        <f>IF(A30=0," ",IF(B30="JUN",VLOOKUP(A30,Juniors!A$2:E$50,2,0),IF(B30="JOG",VLOOKUP(A30,Joggers!A$2:E$50,2,0),IF(B30="SEN",VLOOKUP(A30,Seniors!A$2:E$811,3,0),999))))</f>
        <v>John</v>
      </c>
      <c r="H30" s="23" t="str">
        <f>IF(A30=0," ",IF(B30="JUN",VLOOKUP(A30,Juniors!A$2:E$50,3,0),IF(B30="JOG",VLOOKUP(A30,Joggers!A$2:E$50,3,0),IF(B30="SEN",VLOOKUP(A30,Seniors!A$2:E$811,4,0),999))))</f>
        <v>Sabourin</v>
      </c>
      <c r="I30" s="3" t="str">
        <f>IF(A30=0," ",IF(B30="JUN",VLOOKUP(A30,Juniors!A$2:E$50,4,0),IF(B30="JOG",VLOOKUP(A30,Joggers!A$2:E$50,4,0),IF(B30="SEN",VLOOKUP(A30,Seniors!A$2:E$811,5,0),999))))</f>
        <v>m</v>
      </c>
      <c r="J30" s="3">
        <f>IF(A30=0," ",COUNTIFS(B$1:B29,B30,I$1:I29,I30) + 1)</f>
        <v>15</v>
      </c>
      <c r="K30" s="23" t="str">
        <f>IF(A30=0," ",IF(B30="JUN",VLOOKUP(A30,Juniors!A$2:E$50,5,0),IF(B30="JOG",VLOOKUP(A30,Joggers!A$2:E$50,5,0),IF(B30="SEN",VLOOKUP(A30,Seniors!A$2:E$811,2,0),999))))</f>
        <v>WW</v>
      </c>
      <c r="L30" s="3" t="str">
        <f>IF((A30=0)," ",IF((Results!C234&gt;9),Results!B234 &amp; ":" &amp; Results!C234, Results!B234 &amp; ":0" &amp; Results!C234))</f>
        <v>52:23</v>
      </c>
      <c r="M30" s="3">
        <f>IF(A30=0, " ", IF(B30="JUN", " ", IF(B30="JOG",2, IF(D30="S",COUNTIF(D31:D$445,"S")+Header!B$9 + 1,Header!B$9))))</f>
        <v>2</v>
      </c>
    </row>
    <row r="31" spans="1:13" x14ac:dyDescent="0.25">
      <c r="A31" s="23">
        <f>Results!A240</f>
        <v>28</v>
      </c>
      <c r="B31" s="3" t="str">
        <f>IF(A31=0," ",IF(COUNTIF(Juniors!A$2:A$50,A31)&gt;0,"JUN",IF(COUNTIF(Joggers!A$2:A$50,A31)&gt;0,"JOG","SEN")))</f>
        <v>JOG</v>
      </c>
      <c r="C31" s="3" t="str">
        <f>IF(B31&lt;&gt;"SEN"," ",COUNTIFS(K$1:K30,K31,I$1:I30,I31,B$1:B30,B31)+1)</f>
        <v xml:space="preserve"> </v>
      </c>
      <c r="D31" s="3" t="str">
        <f t="shared" si="0"/>
        <v xml:space="preserve"> </v>
      </c>
      <c r="F31" s="33">
        <f>IF(A31=0," ",COUNTIF(B$1:B30,B31) + 1)</f>
        <v>30</v>
      </c>
      <c r="G31" s="23" t="str">
        <f>IF(A31=0," ",IF(B31="JUN",VLOOKUP(A31,Juniors!A$2:E$50,2,0),IF(B31="JOG",VLOOKUP(A31,Joggers!A$2:E$50,2,0),IF(B31="SEN",VLOOKUP(A31,Seniors!A$2:E$811,3,0),999))))</f>
        <v>Glenn</v>
      </c>
      <c r="H31" s="23" t="str">
        <f>IF(A31=0," ",IF(B31="JUN",VLOOKUP(A31,Juniors!A$2:E$50,3,0),IF(B31="JOG",VLOOKUP(A31,Joggers!A$2:E$50,3,0),IF(B31="SEN",VLOOKUP(A31,Seniors!A$2:E$811,4,0),999))))</f>
        <v>Mealing</v>
      </c>
      <c r="I31" s="3" t="s">
        <v>2</v>
      </c>
      <c r="J31" s="3">
        <f>IF(A31=0," ",COUNTIFS(B$1:B30,B31,I$1:I30,I31) + 1)</f>
        <v>16</v>
      </c>
      <c r="K31" s="23" t="str">
        <f>IF(A31=0," ",IF(B31="JUN",VLOOKUP(A31,Juniors!A$2:E$50,5,0),IF(B31="JOG",VLOOKUP(A31,Joggers!A$2:E$50,5,0),IF(B31="SEN",VLOOKUP(A31,Seniors!A$2:E$811,2,0),999))))</f>
        <v>RR</v>
      </c>
      <c r="L31" s="3" t="str">
        <f>IF((A31=0)," ",IF((Results!C240&gt;9),Results!B240 &amp; ":" &amp; Results!C240, Results!B240 &amp; ":0" &amp; Results!C240))</f>
        <v>56:09</v>
      </c>
      <c r="M31" s="3">
        <f>IF(A31=0, " ", IF(B31="JUN", " ", IF(B31="JOG",2, IF(D31="S",COUNTIF(D32:D$445,"S")+Header!B$9 + 1,Header!B$9))))</f>
        <v>2</v>
      </c>
    </row>
    <row r="32" spans="1:13" x14ac:dyDescent="0.25">
      <c r="A32" s="23">
        <f>Results!A241</f>
        <v>12</v>
      </c>
      <c r="B32" s="3" t="str">
        <f>IF(A32=0," ",IF(COUNTIF(Juniors!A$2:A$50,A32)&gt;0,"JUN",IF(COUNTIF(Joggers!A$2:A$50,A32)&gt;0,"JOG","SEN")))</f>
        <v>JOG</v>
      </c>
      <c r="C32" s="3" t="str">
        <f>IF(B32&lt;&gt;"SEN"," ",COUNTIFS(K$1:K31,K32,I$1:I31,I32,B$1:B31,B32)+1)</f>
        <v xml:space="preserve"> </v>
      </c>
      <c r="D32" s="3" t="str">
        <f t="shared" si="0"/>
        <v xml:space="preserve"> </v>
      </c>
      <c r="F32" s="33">
        <f>IF(A32=0," ",COUNTIF(B$1:B31,B32) + 1)</f>
        <v>31</v>
      </c>
      <c r="G32" s="23" t="str">
        <f>IF(A32=0," ",IF(B32="JUN",VLOOKUP(A32,Juniors!A$2:E$50,2,0),IF(B32="JOG",VLOOKUP(A32,Joggers!A$2:E$50,2,0),IF(B32="SEN",VLOOKUP(A32,Seniors!A$2:E$811,3,0),999))))</f>
        <v>Peter</v>
      </c>
      <c r="H32" s="23" t="str">
        <f>IF(A32=0," ",IF(B32="JUN",VLOOKUP(A32,Juniors!A$2:E$50,3,0),IF(B32="JOG",VLOOKUP(A32,Joggers!A$2:E$50,3,0),IF(B32="SEN",VLOOKUP(A32,Seniors!A$2:E$811,4,0),999))))</f>
        <v>Collins</v>
      </c>
      <c r="I32" s="3" t="str">
        <f>IF(A32=0," ",IF(B32="JUN",VLOOKUP(A32,Juniors!A$2:E$50,4,0),IF(B32="JOG",VLOOKUP(A32,Joggers!A$2:E$50,4,0),IF(B32="SEN",VLOOKUP(A32,Seniors!A$2:E$811,5,0),999))))</f>
        <v>m</v>
      </c>
      <c r="J32" s="3">
        <f>IF(A32=0," ",COUNTIFS(B$1:B31,B32,I$1:I31,I32) + 1)</f>
        <v>17</v>
      </c>
      <c r="K32" s="23" t="str">
        <f>IF(A32=0," ",IF(B32="JUN",VLOOKUP(A32,Juniors!A$2:E$50,5,0),IF(B32="JOG",VLOOKUP(A32,Joggers!A$2:E$50,5,0),IF(B32="SEN",VLOOKUP(A32,Seniors!A$2:E$811,2,0),999))))</f>
        <v>RR</v>
      </c>
      <c r="L32" s="3" t="str">
        <f>IF((A32=0)," ",IF((Results!C241&gt;9),Results!B241 &amp; ":" &amp; Results!C241, Results!B241 &amp; ":0" &amp; Results!C241))</f>
        <v>56:16</v>
      </c>
      <c r="M32" s="3">
        <f>IF(A32=0, " ", IF(B32="JUN", " ", IF(B32="JOG",2, IF(D32="S",COUNTIF(D33:D$445,"S")+Header!B$9 + 1,Header!B$9))))</f>
        <v>2</v>
      </c>
    </row>
    <row r="33" spans="1:13" x14ac:dyDescent="0.25">
      <c r="A33" s="23">
        <f>Results!A242</f>
        <v>32</v>
      </c>
      <c r="B33" s="3" t="str">
        <f>IF(A33=0," ",IF(COUNTIF(Juniors!A$2:A$50,A33)&gt;0,"JUN",IF(COUNTIF(Joggers!A$2:A$50,A33)&gt;0,"JOG","SEN")))</f>
        <v>JOG</v>
      </c>
      <c r="C33" s="3" t="str">
        <f>IF(B33&lt;&gt;"SEN"," ",COUNTIFS(K$1:K32,K33,I$1:I32,I33,B$1:B32,B33)+1)</f>
        <v xml:space="preserve"> </v>
      </c>
      <c r="D33" s="3" t="str">
        <f t="shared" si="0"/>
        <v xml:space="preserve"> </v>
      </c>
      <c r="F33" s="33">
        <f>IF(A33=0," ",COUNTIF(B$1:B32,B33) + 1)</f>
        <v>32</v>
      </c>
      <c r="G33" s="23" t="str">
        <f>IF(A33=0," ",IF(B33="JUN",VLOOKUP(A33,Juniors!A$2:E$50,2,0),IF(B33="JOG",VLOOKUP(A33,Joggers!A$2:E$50,2,0),IF(B33="SEN",VLOOKUP(A33,Seniors!A$2:E$811,3,0),999))))</f>
        <v>Malcolm</v>
      </c>
      <c r="H33" s="23" t="str">
        <f>IF(A33=0," ",IF(B33="JUN",VLOOKUP(A33,Juniors!A$2:E$50,3,0),IF(B33="JOG",VLOOKUP(A33,Joggers!A$2:E$50,3,0),IF(B33="SEN",VLOOKUP(A33,Seniors!A$2:E$811,4,0),999))))</f>
        <v>Vaughn</v>
      </c>
      <c r="I33" s="3" t="str">
        <f>IF(A33=0," ",IF(B33="JUN",VLOOKUP(A33,Juniors!A$2:E$50,4,0),IF(B33="JOG",VLOOKUP(A33,Joggers!A$2:E$50,4,0),IF(B33="SEN",VLOOKUP(A33,Seniors!A$2:E$811,5,0),999))))</f>
        <v>m</v>
      </c>
      <c r="J33" s="3">
        <f>IF(A33=0," ",COUNTIFS(B$1:B32,B33,I$1:I32,I33) + 1)</f>
        <v>18</v>
      </c>
      <c r="K33" s="23" t="str">
        <f>IF(A33=0," ",IF(B33="JUN",VLOOKUP(A33,Juniors!A$2:E$50,5,0),IF(B33="JOG",VLOOKUP(A33,Joggers!A$2:E$50,5,0),IF(B33="SEN",VLOOKUP(A33,Seniors!A$2:E$811,2,0),999))))</f>
        <v>MAGIC</v>
      </c>
      <c r="L33" s="3" t="str">
        <f>IF((A33=0)," ",IF((Results!C242&gt;9),Results!B242 &amp; ":" &amp; Results!C242, Results!B242 &amp; ":0" &amp; Results!C242))</f>
        <v>57:10</v>
      </c>
      <c r="M33" s="3">
        <f>IF(A33=0, " ", IF(B33="JUN", " ", IF(B33="JOG",2, IF(D33="S",COUNTIF(D35:D$445,"S")+Header!B$9 + 1,Header!B$9))))</f>
        <v>2</v>
      </c>
    </row>
    <row r="34" spans="1:13" s="48" customFormat="1" x14ac:dyDescent="0.25">
      <c r="A34" s="48">
        <v>109</v>
      </c>
      <c r="B34" s="3" t="s">
        <v>1070</v>
      </c>
      <c r="C34" s="3"/>
      <c r="D34" s="3"/>
      <c r="E34" s="32"/>
      <c r="F34" s="33">
        <v>1</v>
      </c>
      <c r="G34" s="48" t="s">
        <v>1054</v>
      </c>
      <c r="H34" s="48" t="s">
        <v>563</v>
      </c>
      <c r="I34" s="3" t="s">
        <v>2</v>
      </c>
      <c r="J34" s="3">
        <v>1</v>
      </c>
      <c r="K34" s="48" t="s">
        <v>17</v>
      </c>
      <c r="L34" s="49">
        <v>0.85833333333333339</v>
      </c>
      <c r="M34" s="3"/>
    </row>
    <row r="35" spans="1:13" x14ac:dyDescent="0.25">
      <c r="A35" s="23">
        <f>Results!A8</f>
        <v>108</v>
      </c>
      <c r="B35" s="3" t="str">
        <f>IF(A35=0," ",IF(COUNTIF(Juniors!A$2:A$50,A35)&gt;0,"JUN",IF(COUNTIF(Joggers!A$2:A$50,A35)&gt;0,"JOG","SEN")))</f>
        <v>JUN</v>
      </c>
      <c r="C35" s="3" t="str">
        <f>IF(B35&lt;&gt;"SEN"," ",COUNTIFS(K$1:K33,K35,I$1:I33,I35,B$1:B33,B35)+1)</f>
        <v xml:space="preserve"> </v>
      </c>
      <c r="D35" s="3" t="str">
        <f t="shared" ref="D35:D98" si="1">IF(B35&lt;&gt;"SEN"," ",IF(C35&lt;6,"S"," "))</f>
        <v xml:space="preserve"> </v>
      </c>
      <c r="F35" s="33">
        <v>2</v>
      </c>
      <c r="G35" s="23" t="str">
        <f>IF(A35=0," ",IF(B35="JUN",VLOOKUP(A35,Juniors!A$2:E$50,2,0),IF(B35="JOG",VLOOKUP(A35,Joggers!A$2:E$50,2,0),IF(B35="SEN",VLOOKUP(A35,Seniors!A$2:E$811,3,0),999))))</f>
        <v>Amelie</v>
      </c>
      <c r="H35" s="23" t="str">
        <f>IF(A35=0," ",IF(B35="JUN",VLOOKUP(A35,Juniors!A$2:E$50,3,0),IF(B35="JOG",VLOOKUP(A35,Joggers!A$2:E$50,3,0),IF(B35="SEN",VLOOKUP(A35,Seniors!A$2:E$811,4,0),999))))</f>
        <v>Lawrence</v>
      </c>
      <c r="I35" s="3" t="str">
        <f>IF(A35=0," ",IF(B35="JUN",VLOOKUP(A35,Juniors!A$2:E$50,4,0),IF(B35="JOG",VLOOKUP(A35,Joggers!A$2:E$50,4,0),IF(B35="SEN",VLOOKUP(A35,Seniors!A$2:E$811,5,0),999))))</f>
        <v>f</v>
      </c>
      <c r="J35" s="3">
        <f>IF(A35=0," ",COUNTIFS(B$1:B33,B35,I$1:I33,I35) + 1)</f>
        <v>1</v>
      </c>
      <c r="K35" s="23" t="str">
        <f>IF(A35=0," ",IF(B35="JUN",VLOOKUP(A35,Juniors!A$2:E$50,5,0),IF(B35="JOG",VLOOKUP(A35,Joggers!A$2:E$50,5,0),IF(B35="SEN",VLOOKUP(A35,Seniors!A$2:E$811,2,0),999))))</f>
        <v>RPAC</v>
      </c>
      <c r="L35" s="3" t="str">
        <f>IF((A35=0)," ",IF((Results!C8&gt;9),Results!B8 &amp; ":" &amp; Results!C8, Results!B8 &amp; ":0" &amp; Results!C8))</f>
        <v>27:04</v>
      </c>
      <c r="M35" s="3" t="str">
        <f>IF(A35=0, " ", IF(B35="JUN", " ", IF(B35="JOG",2, IF(D35="S",COUNTIF(D36:D$445,"S")+Header!B$9 + 1,Header!B$9))))</f>
        <v xml:space="preserve"> </v>
      </c>
    </row>
    <row r="36" spans="1:13" x14ac:dyDescent="0.25">
      <c r="A36" s="23">
        <f>Results!A9</f>
        <v>107</v>
      </c>
      <c r="B36" s="3" t="str">
        <f>IF(A36=0," ",IF(COUNTIF(Juniors!A$2:A$50,A36)&gt;0,"JUN",IF(COUNTIF(Joggers!A$2:A$50,A36)&gt;0,"JOG","SEN")))</f>
        <v>JUN</v>
      </c>
      <c r="C36" s="3" t="str">
        <f>IF(B36&lt;&gt;"SEN"," ",COUNTIFS(K$1:K35,K36,I$1:I35,I36,B$1:B35,B36)+1)</f>
        <v xml:space="preserve"> </v>
      </c>
      <c r="D36" s="3" t="str">
        <f t="shared" si="1"/>
        <v xml:space="preserve"> </v>
      </c>
      <c r="F36" s="33">
        <v>3</v>
      </c>
      <c r="G36" s="23" t="str">
        <f>IF(A36=0," ",IF(B36="JUN",VLOOKUP(A36,Juniors!A$2:E$50,2,0),IF(B36="JOG",VLOOKUP(A36,Joggers!A$2:E$50,2,0),IF(B36="SEN",VLOOKUP(A36,Seniors!A$2:E$811,3,0),999))))</f>
        <v>Annabelle</v>
      </c>
      <c r="H36" s="23" t="str">
        <f>IF(A36=0," ",IF(B36="JUN",VLOOKUP(A36,Juniors!A$2:E$50,3,0),IF(B36="JOG",VLOOKUP(A36,Joggers!A$2:E$50,3,0),IF(B36="SEN",VLOOKUP(A36,Seniors!A$2:E$811,4,0),999))))</f>
        <v>Rice</v>
      </c>
      <c r="I36" s="3" t="str">
        <f>IF(A36=0," ",IF(B36="JUN",VLOOKUP(A36,Juniors!A$2:E$50,4,0),IF(B36="JOG",VLOOKUP(A36,Joggers!A$2:E$50,4,0),IF(B36="SEN",VLOOKUP(A36,Seniors!A$2:E$811,5,0),999))))</f>
        <v>f</v>
      </c>
      <c r="J36" s="3">
        <f>IF(A36=0," ",COUNTIFS(B$1:B35,B36,I$1:I35,I36) + 1)</f>
        <v>2</v>
      </c>
      <c r="K36" s="23" t="str">
        <f>IF(A36=0," ",IF(B36="JUN",VLOOKUP(A36,Juniors!A$2:E$50,5,0),IF(B36="JOG",VLOOKUP(A36,Joggers!A$2:E$50,5,0),IF(B36="SEN",VLOOKUP(A36,Seniors!A$2:E$811,2,0),999))))</f>
        <v>EO</v>
      </c>
      <c r="L36" s="3" t="str">
        <f>IF((A36=0)," ",IF((Results!C9&gt;9),Results!B9 &amp; ":" &amp; Results!C9, Results!B9 &amp; ":0" &amp; Results!C9))</f>
        <v>27:08</v>
      </c>
      <c r="M36" s="3" t="str">
        <f>IF(A36=0, " ", IF(B36="JUN", " ", IF(B36="JOG",2, IF(D36="S",COUNTIF(D37:D$445,"S")+Header!B$9 + 1,Header!B$9))))</f>
        <v xml:space="preserve"> </v>
      </c>
    </row>
    <row r="37" spans="1:13" x14ac:dyDescent="0.25">
      <c r="A37" s="23">
        <f>Results!A12</f>
        <v>1198</v>
      </c>
      <c r="B37" s="3" t="str">
        <f>IF(A37=0," ",IF(COUNTIF(Juniors!A$2:A$50,A37)&gt;0,"JUN",IF(COUNTIF(Joggers!A$2:A$50,A37)&gt;0,"JOG","SEN")))</f>
        <v>SEN</v>
      </c>
      <c r="C37" s="3">
        <f>IF(B37&lt;&gt;"SEN"," ",COUNTIFS(K$1:K36,K37,I$1:I36,I37,B$1:B36,B37)+1)</f>
        <v>1</v>
      </c>
      <c r="D37" s="3" t="str">
        <f t="shared" si="1"/>
        <v>S</v>
      </c>
      <c r="F37" s="33">
        <f>IF(A37=0," ",COUNTIF(B$1:B36,B37) + 1)</f>
        <v>1</v>
      </c>
      <c r="G37" s="23" t="str">
        <f>IF(A37=0," ",IF(B37="JUN",VLOOKUP(A37,Juniors!A$2:E$50,2,0),IF(B37="JOG",VLOOKUP(A37,Joggers!A$2:E$50,2,0),IF(B37="SEN",VLOOKUP(A37,Seniors!A$2:E$811,3,0),999))))</f>
        <v>Daniel</v>
      </c>
      <c r="H37" s="23" t="str">
        <f>IF(A37=0," ",IF(B37="JUN",VLOOKUP(A37,Juniors!A$2:E$50,3,0),IF(B37="JOG",VLOOKUP(A37,Joggers!A$2:E$50,3,0),IF(B37="SEN",VLOOKUP(A37,Seniors!A$2:E$811,4,0),999))))</f>
        <v>Reynolds</v>
      </c>
      <c r="I37" s="3" t="str">
        <f>IF(A37=0," ",IF(B37="JUN",VLOOKUP(A37,Juniors!A$2:E$50,4,0),IF(B37="JOG",VLOOKUP(A37,Joggers!A$2:E$50,4,0),IF(B37="SEN",VLOOKUP(A37,Seniors!A$2:E$811,5,0),999))))</f>
        <v>m</v>
      </c>
      <c r="J37" s="3">
        <f>IF(A37=0," ",COUNTIFS(B$1:B36,B37,I$1:I36,I37) + 1)</f>
        <v>1</v>
      </c>
      <c r="K37" s="23" t="str">
        <f>IF(A37=0," ",IF(B37="JUN",VLOOKUP(A37,Juniors!A$2:E$50,5,0),IF(B37="JOG",VLOOKUP(A37,Joggers!A$2:E$50,5,0),IF(B37="SEN",VLOOKUP(A37,Seniors!A$2:E$811,2,0),999))))</f>
        <v>WW</v>
      </c>
      <c r="L37" s="3" t="str">
        <f>IF((A37=0)," ",IF((Results!C12&gt;9),Results!B12 &amp; ":" &amp; Results!C12, Results!B12 &amp; ":0" &amp; Results!C12))</f>
        <v>28:40</v>
      </c>
      <c r="M37" s="3">
        <f>IF(A37=0, " ", IF(B37="JUN", " ", IF(B37="JOG",2, IF(D37="S",COUNTIF(D38:D$445,"S")+Header!B$9 + 1,Header!B$9))))</f>
        <v>82</v>
      </c>
    </row>
    <row r="38" spans="1:13" x14ac:dyDescent="0.25">
      <c r="A38" s="23">
        <f>Results!A14</f>
        <v>836</v>
      </c>
      <c r="B38" s="3" t="str">
        <f>IF(A38=0," ",IF(COUNTIF(Juniors!A$2:A$50,A38)&gt;0,"JUN",IF(COUNTIF(Joggers!A$2:A$50,A38)&gt;0,"JOG","SEN")))</f>
        <v>SEN</v>
      </c>
      <c r="C38" s="3">
        <f>IF(B38&lt;&gt;"SEN"," ",COUNTIFS(K$1:K37,K38,I$1:I37,I38,B$1:B37,B38)+1)</f>
        <v>1</v>
      </c>
      <c r="D38" s="3" t="str">
        <f t="shared" si="1"/>
        <v>S</v>
      </c>
      <c r="F38" s="33">
        <f>IF(A38=0," ",COUNTIF(B$1:B37,B38) + 1)</f>
        <v>2</v>
      </c>
      <c r="G38" s="23" t="str">
        <f>IF(A38=0," ",IF(B38="JUN",VLOOKUP(A38,Juniors!A$2:E$50,2,0),IF(B38="JOG",VLOOKUP(A38,Joggers!A$2:E$50,2,0),IF(B38="SEN",VLOOKUP(A38,Seniors!A$2:E$811,3,0),999))))</f>
        <v>Andrew</v>
      </c>
      <c r="H38" s="23" t="str">
        <f>IF(A38=0," ",IF(B38="JUN",VLOOKUP(A38,Juniors!A$2:E$50,3,0),IF(B38="JOG",VLOOKUP(A38,Joggers!A$2:E$50,3,0),IF(B38="SEN",VLOOKUP(A38,Seniors!A$2:E$811,4,0),999))))</f>
        <v>Reeves</v>
      </c>
      <c r="I38" s="3" t="str">
        <f>IF(A38=0," ",IF(B38="JUN",VLOOKUP(A38,Juniors!A$2:E$50,4,0),IF(B38="JOG",VLOOKUP(A38,Joggers!A$2:E$50,4,0),IF(B38="SEN",VLOOKUP(A38,Seniors!A$2:E$811,5,0),999))))</f>
        <v>m</v>
      </c>
      <c r="J38" s="3">
        <f>IF(A38=0," ",COUNTIFS(B$1:B37,B38,I$1:I37,I38) + 1)</f>
        <v>2</v>
      </c>
      <c r="K38" s="23" t="str">
        <f>IF(A38=0," ",IF(B38="JUN",VLOOKUP(A38,Juniors!A$2:E$50,5,0),IF(B38="JOG",VLOOKUP(A38,Joggers!A$2:E$50,5,0),IF(B38="SEN",VLOOKUP(A38,Seniors!A$2:E$811,2,0),999))))</f>
        <v>RPAC</v>
      </c>
      <c r="L38" s="3" t="str">
        <f>IF((A38=0)," ",IF((Results!C14&gt;9),Results!B14 &amp; ":" &amp; Results!C14, Results!B14 &amp; ":0" &amp; Results!C14))</f>
        <v>29:05</v>
      </c>
      <c r="M38" s="3">
        <f>IF(A38=0, " ", IF(B38="JUN", " ", IF(B38="JOG",2, IF(D38="S",COUNTIF(D39:D$445,"S")+Header!B$9 + 1,Header!B$9))))</f>
        <v>81</v>
      </c>
    </row>
    <row r="39" spans="1:13" x14ac:dyDescent="0.25">
      <c r="A39" s="23">
        <f>Results!A16</f>
        <v>353</v>
      </c>
      <c r="B39" s="3" t="str">
        <f>IF(A39=0," ",IF(COUNTIF(Juniors!A$2:A$50,A39)&gt;0,"JUN",IF(COUNTIF(Joggers!A$2:A$50,A39)&gt;0,"JOG","SEN")))</f>
        <v>SEN</v>
      </c>
      <c r="C39" s="3">
        <f>IF(B39&lt;&gt;"SEN"," ",COUNTIFS(K$1:K38,K39,I$1:I38,I39,B$1:B38,B39)+1)</f>
        <v>1</v>
      </c>
      <c r="D39" s="3" t="str">
        <f t="shared" si="1"/>
        <v>S</v>
      </c>
      <c r="F39" s="33">
        <f>IF(A39=0," ",COUNTIF(B$1:B38,B39) + 1)</f>
        <v>3</v>
      </c>
      <c r="G39" s="23" t="str">
        <f>IF(A39=0," ",IF(B39="JUN",VLOOKUP(A39,Juniors!A$2:E$50,2,0),IF(B39="JOG",VLOOKUP(A39,Joggers!A$2:E$50,2,0),IF(B39="SEN",VLOOKUP(A39,Seniors!A$2:E$811,3,0),999))))</f>
        <v>Daniel</v>
      </c>
      <c r="H39" s="23" t="str">
        <f>IF(A39=0," ",IF(B39="JUN",VLOOKUP(A39,Juniors!A$2:E$50,3,0),IF(B39="JOG",VLOOKUP(A39,Joggers!A$2:E$50,3,0),IF(B39="SEN",VLOOKUP(A39,Seniors!A$2:E$811,4,0),999))))</f>
        <v>Jeffries</v>
      </c>
      <c r="I39" s="3" t="str">
        <f>IF(A39=0," ",IF(B39="JUN",VLOOKUP(A39,Juniors!A$2:E$50,4,0),IF(B39="JOG",VLOOKUP(A39,Joggers!A$2:E$50,4,0),IF(B39="SEN",VLOOKUP(A39,Seniors!A$2:E$811,5,0),999))))</f>
        <v>m</v>
      </c>
      <c r="J39" s="3">
        <f>IF(A39=0," ",COUNTIFS(B$1:B38,B39,I$1:I38,I39) + 1)</f>
        <v>3</v>
      </c>
      <c r="K39" s="23" t="str">
        <f>IF(A39=0," ",IF(B39="JUN",VLOOKUP(A39,Juniors!A$2:E$50,5,0),IF(B39="JOG",VLOOKUP(A39,Joggers!A$2:E$50,5,0),IF(B39="SEN",VLOOKUP(A39,Seniors!A$2:E$811,2,0),999))))</f>
        <v>DMV</v>
      </c>
      <c r="L39" s="3" t="str">
        <f>IF((A39=0)," ",IF((Results!C16&gt;9),Results!B16 &amp; ":" &amp; Results!C16, Results!B16 &amp; ":0" &amp; Results!C16))</f>
        <v>30:15</v>
      </c>
      <c r="M39" s="3">
        <f>IF(A39=0, " ", IF(B39="JUN", " ", IF(B39="JOG",2, IF(D39="S",COUNTIF(D40:D$445,"S")+Header!B$9 + 1,Header!B$9))))</f>
        <v>80</v>
      </c>
    </row>
    <row r="40" spans="1:13" x14ac:dyDescent="0.25">
      <c r="A40" s="23">
        <f>Results!A17</f>
        <v>831</v>
      </c>
      <c r="B40" s="3" t="str">
        <f>IF(A40=0," ",IF(COUNTIF(Juniors!A$2:A$50,A40)&gt;0,"JUN",IF(COUNTIF(Joggers!A$2:A$50,A40)&gt;0,"JOG","SEN")))</f>
        <v>SEN</v>
      </c>
      <c r="C40" s="3">
        <f>IF(B40&lt;&gt;"SEN"," ",COUNTIFS(K$1:K39,K40,I$1:I39,I40,B$1:B39,B40)+1)</f>
        <v>2</v>
      </c>
      <c r="D40" s="3" t="str">
        <f t="shared" si="1"/>
        <v>S</v>
      </c>
      <c r="F40" s="33">
        <f>IF(A40=0," ",COUNTIF(B$1:B39,B40) + 1)</f>
        <v>4</v>
      </c>
      <c r="G40" s="23" t="str">
        <f>IF(A40=0," ",IF(B40="JUN",VLOOKUP(A40,Juniors!A$2:E$50,2,0),IF(B40="JOG",VLOOKUP(A40,Joggers!A$2:E$50,2,0),IF(B40="SEN",VLOOKUP(A40,Seniors!A$2:E$811,3,0),999))))</f>
        <v>Neil</v>
      </c>
      <c r="H40" s="23" t="str">
        <f>IF(A40=0," ",IF(B40="JUN",VLOOKUP(A40,Juniors!A$2:E$50,3,0),IF(B40="JOG",VLOOKUP(A40,Joggers!A$2:E$50,3,0),IF(B40="SEN",VLOOKUP(A40,Seniors!A$2:E$811,4,0),999))))</f>
        <v>Fenwick</v>
      </c>
      <c r="I40" s="3" t="str">
        <f>IF(A40=0," ",IF(B40="JUN",VLOOKUP(A40,Juniors!A$2:E$50,4,0),IF(B40="JOG",VLOOKUP(A40,Joggers!A$2:E$50,4,0),IF(B40="SEN",VLOOKUP(A40,Seniors!A$2:E$811,5,0),999))))</f>
        <v>m</v>
      </c>
      <c r="J40" s="3">
        <f>IF(A40=0," ",COUNTIFS(B$1:B39,B40,I$1:I39,I40) + 1)</f>
        <v>4</v>
      </c>
      <c r="K40" s="23" t="str">
        <f>IF(A40=0," ",IF(B40="JUN",VLOOKUP(A40,Juniors!A$2:E$50,5,0),IF(B40="JOG",VLOOKUP(A40,Joggers!A$2:E$50,5,0),IF(B40="SEN",VLOOKUP(A40,Seniors!A$2:E$811,2,0),999))))</f>
        <v>RPAC</v>
      </c>
      <c r="L40" s="3" t="str">
        <f>IF((A40=0)," ",IF((Results!C17&gt;9),Results!B17 &amp; ":" &amp; Results!C17, Results!B17 &amp; ":0" &amp; Results!C17))</f>
        <v>30:20</v>
      </c>
      <c r="M40" s="3">
        <f>IF(A40=0, " ", IF(B40="JUN", " ", IF(B40="JOG",2, IF(D40="S",COUNTIF(D41:D$445,"S")+Header!B$9 + 1,Header!B$9))))</f>
        <v>79</v>
      </c>
    </row>
    <row r="41" spans="1:13" x14ac:dyDescent="0.25">
      <c r="A41" s="23">
        <f>Results!A18</f>
        <v>276</v>
      </c>
      <c r="B41" s="3" t="str">
        <f>IF(A41=0," ",IF(COUNTIF(Juniors!A$2:A$50,A41)&gt;0,"JUN",IF(COUNTIF(Joggers!A$2:A$50,A41)&gt;0,"JOG","SEN")))</f>
        <v>SEN</v>
      </c>
      <c r="C41" s="3">
        <f>IF(B41&lt;&gt;"SEN"," ",COUNTIFS(K$1:K40,K41,I$1:I40,I41,B$1:B40,B41)+1)</f>
        <v>1</v>
      </c>
      <c r="D41" s="3" t="str">
        <f t="shared" si="1"/>
        <v>S</v>
      </c>
      <c r="F41" s="33">
        <f>IF(A41=0," ",COUNTIF(B$1:B40,B41) + 1)</f>
        <v>5</v>
      </c>
      <c r="G41" s="23" t="str">
        <f>IF(A41=0," ",IF(B41="JUN",VLOOKUP(A41,Juniors!A$2:E$50,2,0),IF(B41="JOG",VLOOKUP(A41,Joggers!A$2:E$50,2,0),IF(B41="SEN",VLOOKUP(A41,Seniors!A$2:E$811,3,0),999))))</f>
        <v xml:space="preserve">Andrew </v>
      </c>
      <c r="H41" s="23" t="str">
        <f>IF(A41=0," ",IF(B41="JUN",VLOOKUP(A41,Juniors!A$2:E$50,3,0),IF(B41="JOG",VLOOKUP(A41,Joggers!A$2:E$50,3,0),IF(B41="SEN",VLOOKUP(A41,Seniors!A$2:E$811,4,0),999))))</f>
        <v>Tappin</v>
      </c>
      <c r="I41" s="3" t="str">
        <f>IF(A41=0," ",IF(B41="JUN",VLOOKUP(A41,Juniors!A$2:E$50,4,0),IF(B41="JOG",VLOOKUP(A41,Joggers!A$2:E$50,4,0),IF(B41="SEN",VLOOKUP(A41,Seniors!A$2:E$811,5,0),999))))</f>
        <v>m</v>
      </c>
      <c r="J41" s="3">
        <f>IF(A41=0," ",COUNTIFS(B$1:B40,B41,I$1:I40,I41) + 1)</f>
        <v>5</v>
      </c>
      <c r="K41" s="23" t="str">
        <f>IF(A41=0," ",IF(B41="JUN",VLOOKUP(A41,Juniors!A$2:E$50,5,0),IF(B41="JOG",VLOOKUP(A41,Joggers!A$2:E$50,5,0),IF(B41="SEN",VLOOKUP(A41,Seniors!A$2:E$811,2,0),999))))</f>
        <v>BVR</v>
      </c>
      <c r="L41" s="3" t="str">
        <f>IF((A41=0)," ",IF((Results!C18&gt;9),Results!B18 &amp; ":" &amp; Results!C18, Results!B18 &amp; ":0" &amp; Results!C18))</f>
        <v>30:29</v>
      </c>
      <c r="M41" s="3">
        <f>IF(A41=0, " ", IF(B41="JUN", " ", IF(B41="JOG",2, IF(D41="S",COUNTIF(D42:D$445,"S")+Header!B$9 + 1,Header!B$9))))</f>
        <v>78</v>
      </c>
    </row>
    <row r="42" spans="1:13" x14ac:dyDescent="0.25">
      <c r="A42" s="23">
        <f>Results!A19</f>
        <v>805</v>
      </c>
      <c r="B42" s="3" t="str">
        <f>IF(A42=0," ",IF(COUNTIF(Juniors!A$2:A$50,A42)&gt;0,"JUN",IF(COUNTIF(Joggers!A$2:A$50,A42)&gt;0,"JOG","SEN")))</f>
        <v>SEN</v>
      </c>
      <c r="C42" s="3">
        <f>IF(B42&lt;&gt;"SEN"," ",COUNTIFS(K$1:K41,K42,I$1:I41,I42,B$1:B41,B42)+1)</f>
        <v>3</v>
      </c>
      <c r="D42" s="3" t="str">
        <f t="shared" si="1"/>
        <v>S</v>
      </c>
      <c r="F42" s="33">
        <f>IF(A42=0," ",COUNTIF(B$1:B41,B42) + 1)</f>
        <v>6</v>
      </c>
      <c r="G42" s="23" t="str">
        <f>IF(A42=0," ",IF(B42="JUN",VLOOKUP(A42,Juniors!A$2:E$50,2,0),IF(B42="JOG",VLOOKUP(A42,Joggers!A$2:E$50,2,0),IF(B42="SEN",VLOOKUP(A42,Seniors!A$2:E$811,3,0),999))))</f>
        <v>Frank</v>
      </c>
      <c r="H42" s="23" t="str">
        <f>IF(A42=0," ",IF(B42="JUN",VLOOKUP(A42,Juniors!A$2:E$50,3,0),IF(B42="JOG",VLOOKUP(A42,Joggers!A$2:E$50,3,0),IF(B42="SEN",VLOOKUP(A42,Seniors!A$2:E$811,4,0),999))))</f>
        <v>O'Regan</v>
      </c>
      <c r="I42" s="3" t="str">
        <f>IF(A42=0," ",IF(B42="JUN",VLOOKUP(A42,Juniors!A$2:E$50,4,0),IF(B42="JOG",VLOOKUP(A42,Joggers!A$2:E$50,4,0),IF(B42="SEN",VLOOKUP(A42,Seniors!A$2:E$811,5,0),999))))</f>
        <v>m</v>
      </c>
      <c r="J42" s="3">
        <f>IF(A42=0," ",COUNTIFS(B$1:B41,B42,I$1:I41,I42) + 1)</f>
        <v>6</v>
      </c>
      <c r="K42" s="23" t="str">
        <f>IF(A42=0," ",IF(B42="JUN",VLOOKUP(A42,Juniors!A$2:E$50,5,0),IF(B42="JOG",VLOOKUP(A42,Joggers!A$2:E$50,5,0),IF(B42="SEN",VLOOKUP(A42,Seniors!A$2:E$811,2,0),999))))</f>
        <v>RPAC</v>
      </c>
      <c r="L42" s="3" t="str">
        <f>IF((A42=0)," ",IF((Results!C19&gt;9),Results!B19 &amp; ":" &amp; Results!C19, Results!B19 &amp; ":0" &amp; Results!C19))</f>
        <v>30:45</v>
      </c>
      <c r="M42" s="3">
        <f>IF(A42=0, " ", IF(B42="JUN", " ", IF(B42="JOG",2, IF(D42="S",COUNTIF(D43:D$445,"S")+Header!B$9 + 1,Header!B$9))))</f>
        <v>77</v>
      </c>
    </row>
    <row r="43" spans="1:13" x14ac:dyDescent="0.25">
      <c r="A43" s="23">
        <f>Results!A20</f>
        <v>553</v>
      </c>
      <c r="B43" s="3" t="str">
        <f>IF(A43=0," ",IF(COUNTIF(Juniors!A$2:A$50,A43)&gt;0,"JUN",IF(COUNTIF(Joggers!A$2:A$50,A43)&gt;0,"JOG","SEN")))</f>
        <v>SEN</v>
      </c>
      <c r="C43" s="3">
        <f>IF(B43&lt;&gt;"SEN"," ",COUNTIFS(K$1:K42,K43,I$1:I42,I43,B$1:B42,B43)+1)</f>
        <v>1</v>
      </c>
      <c r="D43" s="3" t="str">
        <f t="shared" si="1"/>
        <v>S</v>
      </c>
      <c r="F43" s="33">
        <f>IF(A43=0," ",COUNTIF(B$1:B42,B43) + 1)</f>
        <v>7</v>
      </c>
      <c r="G43" s="23" t="str">
        <f>IF(A43=0," ",IF(B43="JUN",VLOOKUP(A43,Juniors!A$2:E$50,2,0),IF(B43="JOG",VLOOKUP(A43,Joggers!A$2:E$50,2,0),IF(B43="SEN",VLOOKUP(A43,Seniors!A$2:E$811,3,0),999))))</f>
        <v>James</v>
      </c>
      <c r="H43" s="23" t="str">
        <f>IF(A43=0," ",IF(B43="JUN",VLOOKUP(A43,Juniors!A$2:E$50,3,0),IF(B43="JOG",VLOOKUP(A43,Joggers!A$2:E$50,3,0),IF(B43="SEN",VLOOKUP(A43,Seniors!A$2:E$811,4,0),999))))</f>
        <v>Day</v>
      </c>
      <c r="I43" s="3" t="str">
        <f>IF(A43=0," ",IF(B43="JUN",VLOOKUP(A43,Juniors!A$2:E$50,4,0),IF(B43="JOG",VLOOKUP(A43,Joggers!A$2:E$50,4,0),IF(B43="SEN",VLOOKUP(A43,Seniors!A$2:E$811,5,0),999))))</f>
        <v>m</v>
      </c>
      <c r="J43" s="3">
        <f>IF(A43=0," ",COUNTIFS(B$1:B42,B43,I$1:I42,I43) + 1)</f>
        <v>7</v>
      </c>
      <c r="K43" s="23" t="str">
        <f>IF(A43=0," ",IF(B43="JUN",VLOOKUP(A43,Juniors!A$2:E$50,5,0),IF(B43="JOG",VLOOKUP(A43,Joggers!A$2:E$50,5,0),IF(B43="SEN",VLOOKUP(A43,Seniors!A$2:E$811,2,0),999))))</f>
        <v>EO</v>
      </c>
      <c r="L43" s="3" t="str">
        <f>IF((A43=0)," ",IF((Results!C20&gt;9),Results!B20 &amp; ":" &amp; Results!C20, Results!B20 &amp; ":0" &amp; Results!C20))</f>
        <v>30:47</v>
      </c>
      <c r="M43" s="3">
        <f>IF(A43=0, " ", IF(B43="JUN", " ", IF(B43="JOG",2, IF(D43="S",COUNTIF(D44:D$445,"S")+Header!B$9 + 1,Header!B$9))))</f>
        <v>76</v>
      </c>
    </row>
    <row r="44" spans="1:13" x14ac:dyDescent="0.25">
      <c r="A44" s="23">
        <f>Results!A23</f>
        <v>1024</v>
      </c>
      <c r="B44" s="3" t="str">
        <f>IF(A44=0," ",IF(COUNTIF(Juniors!A$2:A$50,A44)&gt;0,"JUN",IF(COUNTIF(Joggers!A$2:A$50,A44)&gt;0,"JOG","SEN")))</f>
        <v>SEN</v>
      </c>
      <c r="C44" s="3">
        <f>IF(B44&lt;&gt;"SEN"," ",COUNTIFS(K$1:K43,K44,I$1:I43,I44,B$1:B43,B44)+1)</f>
        <v>1</v>
      </c>
      <c r="D44" s="3" t="str">
        <f t="shared" si="1"/>
        <v>S</v>
      </c>
      <c r="F44" s="33">
        <f>IF(A44=0," ",COUNTIF(B$1:B43,B44) + 1)</f>
        <v>8</v>
      </c>
      <c r="G44" s="23" t="str">
        <f>IF(A44=0," ",IF(B44="JUN",VLOOKUP(A44,Juniors!A$2:E$50,2,0),IF(B44="JOG",VLOOKUP(A44,Joggers!A$2:E$50,2,0),IF(B44="SEN",VLOOKUP(A44,Seniors!A$2:E$811,3,0),999))))</f>
        <v>David</v>
      </c>
      <c r="H44" s="23" t="str">
        <f>IF(A44=0," ",IF(B44="JUN",VLOOKUP(A44,Juniors!A$2:E$50,3,0),IF(B44="JOG",VLOOKUP(A44,Joggers!A$2:E$50,3,0),IF(B44="SEN",VLOOKUP(A44,Seniors!A$2:E$811,4,0),999))))</f>
        <v>Elder</v>
      </c>
      <c r="I44" s="3" t="str">
        <f>IF(A44=0," ",IF(B44="JUN",VLOOKUP(A44,Juniors!A$2:E$50,4,0),IF(B44="JOG",VLOOKUP(A44,Joggers!A$2:E$50,4,0),IF(B44="SEN",VLOOKUP(A44,Seniors!A$2:E$811,5,0),999))))</f>
        <v>m</v>
      </c>
      <c r="J44" s="3">
        <f>IF(A44=0," ",COUNTIFS(B$1:B43,B44,I$1:I43,I44) + 1)</f>
        <v>8</v>
      </c>
      <c r="K44" s="23" t="str">
        <f>IF(A44=0," ",IF(B44="JUN",VLOOKUP(A44,Juniors!A$2:E$50,5,0),IF(B44="JOG",VLOOKUP(A44,Joggers!A$2:E$50,5,0),IF(B44="SEN",VLOOKUP(A44,Seniors!A$2:E$811,2,0),999))))</f>
        <v>WH</v>
      </c>
      <c r="L44" s="3" t="str">
        <f>IF((A44=0)," ",IF((Results!C23&gt;9),Results!B23 &amp; ":" &amp; Results!C23, Results!B23 &amp; ":0" &amp; Results!C23))</f>
        <v>31:18</v>
      </c>
      <c r="M44" s="3">
        <f>IF(A44=0, " ", IF(B44="JUN", " ", IF(B44="JOG",2, IF(D44="S",COUNTIF(D45:D$445,"S")+Header!B$9 + 1,Header!B$9))))</f>
        <v>75</v>
      </c>
    </row>
    <row r="45" spans="1:13" x14ac:dyDescent="0.25">
      <c r="A45" s="23">
        <f>Results!A24</f>
        <v>275</v>
      </c>
      <c r="B45" s="3" t="str">
        <f>IF(A45=0," ",IF(COUNTIF(Juniors!A$2:A$50,A45)&gt;0,"JUN",IF(COUNTIF(Joggers!A$2:A$50,A45)&gt;0,"JOG","SEN")))</f>
        <v>SEN</v>
      </c>
      <c r="C45" s="3">
        <f>IF(B45&lt;&gt;"SEN"," ",COUNTIFS(K$1:K44,K45,I$1:I44,I45,B$1:B44,B45)+1)</f>
        <v>2</v>
      </c>
      <c r="D45" s="3" t="str">
        <f t="shared" si="1"/>
        <v>S</v>
      </c>
      <c r="F45" s="33">
        <f>IF(A45=0," ",COUNTIF(B$1:B44,B45) + 1)</f>
        <v>9</v>
      </c>
      <c r="G45" s="23" t="str">
        <f>IF(A45=0," ",IF(B45="JUN",VLOOKUP(A45,Juniors!A$2:E$50,2,0),IF(B45="JOG",VLOOKUP(A45,Joggers!A$2:E$50,2,0),IF(B45="SEN",VLOOKUP(A45,Seniors!A$2:E$811,3,0),999))))</f>
        <v>Lee</v>
      </c>
      <c r="H45" s="23" t="str">
        <f>IF(A45=0," ",IF(B45="JUN",VLOOKUP(A45,Juniors!A$2:E$50,3,0),IF(B45="JOG",VLOOKUP(A45,Joggers!A$2:E$50,3,0),IF(B45="SEN",VLOOKUP(A45,Seniors!A$2:E$811,4,0),999))))</f>
        <v>Morgan</v>
      </c>
      <c r="I45" s="3" t="str">
        <f>IF(A45=0," ",IF(B45="JUN",VLOOKUP(A45,Juniors!A$2:E$50,4,0),IF(B45="JOG",VLOOKUP(A45,Joggers!A$2:E$50,4,0),IF(B45="SEN",VLOOKUP(A45,Seniors!A$2:E$811,5,0),999))))</f>
        <v>m</v>
      </c>
      <c r="J45" s="3">
        <f>IF(A45=0," ",COUNTIFS(B$1:B44,B45,I$1:I44,I45) + 1)</f>
        <v>9</v>
      </c>
      <c r="K45" s="23" t="str">
        <f>IF(A45=0," ",IF(B45="JUN",VLOOKUP(A45,Juniors!A$2:E$50,5,0),IF(B45="JOG",VLOOKUP(A45,Joggers!A$2:E$50,5,0),IF(B45="SEN",VLOOKUP(A45,Seniors!A$2:E$811,2,0),999))))</f>
        <v>BVR</v>
      </c>
      <c r="L45" s="3" t="str">
        <f>IF((A45=0)," ",IF((Results!C24&gt;9),Results!B24 &amp; ":" &amp; Results!C24, Results!B24 &amp; ":0" &amp; Results!C24))</f>
        <v>31:23</v>
      </c>
      <c r="M45" s="3">
        <f>IF(A45=0, " ", IF(B45="JUN", " ", IF(B45="JOG",2, IF(D45="S",COUNTIF(D46:D$445,"S")+Header!B$9 + 1,Header!B$9))))</f>
        <v>74</v>
      </c>
    </row>
    <row r="46" spans="1:13" x14ac:dyDescent="0.25">
      <c r="A46" s="23">
        <f>Results!A25</f>
        <v>1038</v>
      </c>
      <c r="B46" s="3" t="str">
        <f>IF(A46=0," ",IF(COUNTIF(Juniors!A$2:A$50,A46)&gt;0,"JUN",IF(COUNTIF(Joggers!A$2:A$50,A46)&gt;0,"JOG","SEN")))</f>
        <v>SEN</v>
      </c>
      <c r="C46" s="3">
        <f>IF(B46&lt;&gt;"SEN"," ",COUNTIFS(K$1:K45,K46,I$1:I45,I46,B$1:B45,B46)+1)</f>
        <v>2</v>
      </c>
      <c r="D46" s="3" t="str">
        <f t="shared" si="1"/>
        <v>S</v>
      </c>
      <c r="F46" s="33">
        <f>IF(A46=0," ",COUNTIF(B$1:B45,B46) + 1)</f>
        <v>10</v>
      </c>
      <c r="G46" s="23" t="str">
        <f>IF(A46=0," ",IF(B46="JUN",VLOOKUP(A46,Juniors!A$2:E$50,2,0),IF(B46="JOG",VLOOKUP(A46,Joggers!A$2:E$50,2,0),IF(B46="SEN",VLOOKUP(A46,Seniors!A$2:E$811,3,0),999))))</f>
        <v>Mark</v>
      </c>
      <c r="H46" s="23" t="str">
        <f>IF(A46=0," ",IF(B46="JUN",VLOOKUP(A46,Juniors!A$2:E$50,3,0),IF(B46="JOG",VLOOKUP(A46,Joggers!A$2:E$50,3,0),IF(B46="SEN",VLOOKUP(A46,Seniors!A$2:E$811,4,0),999))))</f>
        <v>Hobbs</v>
      </c>
      <c r="I46" s="3" t="str">
        <f>IF(A46=0," ",IF(B46="JUN",VLOOKUP(A46,Juniors!A$2:E$50,4,0),IF(B46="JOG",VLOOKUP(A46,Joggers!A$2:E$50,4,0),IF(B46="SEN",VLOOKUP(A46,Seniors!A$2:E$811,5,0),999))))</f>
        <v>m</v>
      </c>
      <c r="J46" s="3">
        <f>IF(A46=0," ",COUNTIFS(B$1:B45,B46,I$1:I45,I46) + 1)</f>
        <v>10</v>
      </c>
      <c r="K46" s="23" t="str">
        <f>IF(A46=0," ",IF(B46="JUN",VLOOKUP(A46,Juniors!A$2:E$50,5,0),IF(B46="JOG",VLOOKUP(A46,Joggers!A$2:E$50,5,0),IF(B46="SEN",VLOOKUP(A46,Seniors!A$2:E$811,2,0),999))))</f>
        <v>WH</v>
      </c>
      <c r="L46" s="3" t="str">
        <f>IF((A46=0)," ",IF((Results!C25&gt;9),Results!B25 &amp; ":" &amp; Results!C25, Results!B25 &amp; ":0" &amp; Results!C25))</f>
        <v>31:27</v>
      </c>
      <c r="M46" s="3">
        <f>IF(A46=0, " ", IF(B46="JUN", " ", IF(B46="JOG",2, IF(D46="S",COUNTIF(D47:D$445,"S")+Header!B$9 + 1,Header!B$9))))</f>
        <v>73</v>
      </c>
    </row>
    <row r="47" spans="1:13" x14ac:dyDescent="0.25">
      <c r="A47" s="23">
        <f>Results!A26</f>
        <v>832</v>
      </c>
      <c r="B47" s="3" t="str">
        <f>IF(A47=0," ",IF(COUNTIF(Juniors!A$2:A$50,A47)&gt;0,"JUN",IF(COUNTIF(Joggers!A$2:A$50,A47)&gt;0,"JOG","SEN")))</f>
        <v>SEN</v>
      </c>
      <c r="C47" s="3">
        <f>IF(B47&lt;&gt;"SEN"," ",COUNTIFS(K$1:K46,K47,I$1:I46,I47,B$1:B46,B47)+1)</f>
        <v>4</v>
      </c>
      <c r="D47" s="3" t="str">
        <f t="shared" si="1"/>
        <v>S</v>
      </c>
      <c r="F47" s="33">
        <f>IF(A47=0," ",COUNTIF(B$1:B46,B47) + 1)</f>
        <v>11</v>
      </c>
      <c r="G47" s="23" t="str">
        <f>IF(A47=0," ",IF(B47="JUN",VLOOKUP(A47,Juniors!A$2:E$50,2,0),IF(B47="JOG",VLOOKUP(A47,Joggers!A$2:E$50,2,0),IF(B47="SEN",VLOOKUP(A47,Seniors!A$2:E$811,3,0),999))))</f>
        <v>Ben</v>
      </c>
      <c r="H47" s="23" t="str">
        <f>IF(A47=0," ",IF(B47="JUN",VLOOKUP(A47,Juniors!A$2:E$50,3,0),IF(B47="JOG",VLOOKUP(A47,Joggers!A$2:E$50,3,0),IF(B47="SEN",VLOOKUP(A47,Seniors!A$2:E$811,4,0),999))))</f>
        <v>Stanton</v>
      </c>
      <c r="I47" s="3" t="str">
        <f>IF(A47=0," ",IF(B47="JUN",VLOOKUP(A47,Juniors!A$2:E$50,4,0),IF(B47="JOG",VLOOKUP(A47,Joggers!A$2:E$50,4,0),IF(B47="SEN",VLOOKUP(A47,Seniors!A$2:E$811,5,0),999))))</f>
        <v>m</v>
      </c>
      <c r="J47" s="3">
        <f>IF(A47=0," ",COUNTIFS(B$1:B46,B47,I$1:I46,I47) + 1)</f>
        <v>11</v>
      </c>
      <c r="K47" s="23" t="str">
        <f>IF(A47=0," ",IF(B47="JUN",VLOOKUP(A47,Juniors!A$2:E$50,5,0),IF(B47="JOG",VLOOKUP(A47,Joggers!A$2:E$50,5,0),IF(B47="SEN",VLOOKUP(A47,Seniors!A$2:E$811,2,0),999))))</f>
        <v>RPAC</v>
      </c>
      <c r="L47" s="3" t="str">
        <f>IF((A47=0)," ",IF((Results!C26&gt;9),Results!B26 &amp; ":" &amp; Results!C26, Results!B26 &amp; ":0" &amp; Results!C26))</f>
        <v>31:35</v>
      </c>
      <c r="M47" s="3">
        <f>IF(A47=0, " ", IF(B47="JUN", " ", IF(B47="JOG",2, IF(D47="S",COUNTIF(D48:D$445,"S")+Header!B$9 + 1,Header!B$9))))</f>
        <v>72</v>
      </c>
    </row>
    <row r="48" spans="1:13" x14ac:dyDescent="0.25">
      <c r="A48" s="23">
        <f>Results!A27</f>
        <v>395</v>
      </c>
      <c r="B48" s="3" t="str">
        <f>IF(A48=0," ",IF(COUNTIF(Juniors!A$2:A$50,A48)&gt;0,"JUN",IF(COUNTIF(Joggers!A$2:A$50,A48)&gt;0,"JOG","SEN")))</f>
        <v>SEN</v>
      </c>
      <c r="C48" s="3">
        <f>IF(B48&lt;&gt;"SEN"," ",COUNTIFS(K$1:K47,K48,I$1:I47,I48,B$1:B47,B48)+1)</f>
        <v>2</v>
      </c>
      <c r="D48" s="3" t="str">
        <f t="shared" si="1"/>
        <v>S</v>
      </c>
      <c r="F48" s="33">
        <f>IF(A48=0," ",COUNTIF(B$1:B47,B48) + 1)</f>
        <v>12</v>
      </c>
      <c r="G48" s="23" t="str">
        <f>IF(A48=0," ",IF(B48="JUN",VLOOKUP(A48,Juniors!A$2:E$50,2,0),IF(B48="JOG",VLOOKUP(A48,Joggers!A$2:E$50,2,0),IF(B48="SEN",VLOOKUP(A48,Seniors!A$2:E$811,3,0),999))))</f>
        <v>Rich</v>
      </c>
      <c r="H48" s="23" t="str">
        <f>IF(A48=0," ",IF(B48="JUN",VLOOKUP(A48,Juniors!A$2:E$50,3,0),IF(B48="JOG",VLOOKUP(A48,Joggers!A$2:E$50,3,0),IF(B48="SEN",VLOOKUP(A48,Seniors!A$2:E$811,4,0),999))))</f>
        <v>Giddings</v>
      </c>
      <c r="I48" s="3" t="str">
        <f>IF(A48=0," ",IF(B48="JUN",VLOOKUP(A48,Juniors!A$2:E$50,4,0),IF(B48="JOG",VLOOKUP(A48,Joggers!A$2:E$50,4,0),IF(B48="SEN",VLOOKUP(A48,Seniors!A$2:E$811,5,0),999))))</f>
        <v>m</v>
      </c>
      <c r="J48" s="3">
        <f>IF(A48=0," ",COUNTIFS(B$1:B47,B48,I$1:I47,I48) + 1)</f>
        <v>12</v>
      </c>
      <c r="K48" s="23" t="str">
        <f>IF(A48=0," ",IF(B48="JUN",VLOOKUP(A48,Juniors!A$2:E$50,5,0),IF(B48="JOG",VLOOKUP(A48,Joggers!A$2:E$50,5,0),IF(B48="SEN",VLOOKUP(A48,Seniors!A$2:E$811,2,0),999))))</f>
        <v>DMV</v>
      </c>
      <c r="L48" s="3" t="str">
        <f>IF((A48=0)," ",IF((Results!C27&gt;9),Results!B27 &amp; ":" &amp; Results!C27, Results!B27 &amp; ":0" &amp; Results!C27))</f>
        <v>31:42</v>
      </c>
      <c r="M48" s="3">
        <f>IF(A48=0, " ", IF(B48="JUN", " ", IF(B48="JOG",2, IF(D48="S",COUNTIF(D49:D$445,"S")+Header!B$9 + 1,Header!B$9))))</f>
        <v>71</v>
      </c>
    </row>
    <row r="49" spans="1:13" x14ac:dyDescent="0.25">
      <c r="A49" s="23">
        <f>Results!A28</f>
        <v>330</v>
      </c>
      <c r="B49" s="3" t="str">
        <f>IF(A49=0," ",IF(COUNTIF(Juniors!A$2:A$50,A49)&gt;0,"JUN",IF(COUNTIF(Joggers!A$2:A$50,A49)&gt;0,"JOG","SEN")))</f>
        <v>SEN</v>
      </c>
      <c r="C49" s="3">
        <f>IF(B49&lt;&gt;"SEN"," ",COUNTIFS(K$1:K48,K49,I$1:I48,I49,B$1:B48,B49)+1)</f>
        <v>3</v>
      </c>
      <c r="D49" s="3" t="str">
        <f t="shared" si="1"/>
        <v>S</v>
      </c>
      <c r="F49" s="33">
        <f>IF(A49=0," ",COUNTIF(B$1:B48,B49) + 1)</f>
        <v>13</v>
      </c>
      <c r="G49" s="23" t="str">
        <f>IF(A49=0," ",IF(B49="JUN",VLOOKUP(A49,Juniors!A$2:E$50,2,0),IF(B49="JOG",VLOOKUP(A49,Joggers!A$2:E$50,2,0),IF(B49="SEN",VLOOKUP(A49,Seniors!A$2:E$811,3,0),999))))</f>
        <v>Dennis</v>
      </c>
      <c r="H49" s="23" t="str">
        <f>IF(A49=0," ",IF(B49="JUN",VLOOKUP(A49,Juniors!A$2:E$50,3,0),IF(B49="JOG",VLOOKUP(A49,Joggers!A$2:E$50,3,0),IF(B49="SEN",VLOOKUP(A49,Seniors!A$2:E$811,4,0),999))))</f>
        <v>Earl</v>
      </c>
      <c r="I49" s="3" t="str">
        <f>IF(A49=0," ",IF(B49="JUN",VLOOKUP(A49,Juniors!A$2:E$50,4,0),IF(B49="JOG",VLOOKUP(A49,Joggers!A$2:E$50,4,0),IF(B49="SEN",VLOOKUP(A49,Seniors!A$2:E$811,5,0),999))))</f>
        <v>m</v>
      </c>
      <c r="J49" s="3">
        <f>IF(A49=0," ",COUNTIFS(B$1:B48,B49,I$1:I48,I49) + 1)</f>
        <v>13</v>
      </c>
      <c r="K49" s="23" t="str">
        <f>IF(A49=0," ",IF(B49="JUN",VLOOKUP(A49,Juniors!A$2:E$50,5,0),IF(B49="JOG",VLOOKUP(A49,Joggers!A$2:E$50,5,0),IF(B49="SEN",VLOOKUP(A49,Seniors!A$2:E$811,2,0),999))))</f>
        <v>DMV</v>
      </c>
      <c r="L49" s="3" t="str">
        <f>IF((A49=0)," ",IF((Results!C28&gt;9),Results!B28 &amp; ":" &amp; Results!C28, Results!B28 &amp; ":0" &amp; Results!C28))</f>
        <v>31:45</v>
      </c>
      <c r="M49" s="3">
        <f>IF(A49=0, " ", IF(B49="JUN", " ", IF(B49="JOG",2, IF(D49="S",COUNTIF(D50:D$445,"S")+Header!B$9 + 1,Header!B$9))))</f>
        <v>70</v>
      </c>
    </row>
    <row r="50" spans="1:13" x14ac:dyDescent="0.25">
      <c r="A50" s="23">
        <f>Results!A29</f>
        <v>208</v>
      </c>
      <c r="B50" s="3" t="str">
        <f>IF(A50=0," ",IF(COUNTIF(Juniors!A$2:A$50,A50)&gt;0,"JUN",IF(COUNTIF(Joggers!A$2:A$50,A50)&gt;0,"JOG","SEN")))</f>
        <v>SEN</v>
      </c>
      <c r="C50" s="3">
        <f>IF(B50&lt;&gt;"SEN"," ",COUNTIFS(K$1:K49,K50,I$1:I49,I50,B$1:B49,B50)+1)</f>
        <v>3</v>
      </c>
      <c r="D50" s="3" t="str">
        <f t="shared" si="1"/>
        <v>S</v>
      </c>
      <c r="F50" s="33">
        <f>IF(A50=0," ",COUNTIF(B$1:B49,B50) + 1)</f>
        <v>14</v>
      </c>
      <c r="G50" s="23" t="str">
        <f>IF(A50=0," ",IF(B50="JUN",VLOOKUP(A50,Juniors!A$2:E$50,2,0),IF(B50="JOG",VLOOKUP(A50,Joggers!A$2:E$50,2,0),IF(B50="SEN",VLOOKUP(A50,Seniors!A$2:E$811,3,0),999))))</f>
        <v>Ian</v>
      </c>
      <c r="H50" s="23" t="str">
        <f>IF(A50=0," ",IF(B50="JUN",VLOOKUP(A50,Juniors!A$2:E$50,3,0),IF(B50="JOG",VLOOKUP(A50,Joggers!A$2:E$50,3,0),IF(B50="SEN",VLOOKUP(A50,Seniors!A$2:E$811,4,0),999))))</f>
        <v>Carley</v>
      </c>
      <c r="I50" s="3" t="str">
        <f>IF(A50=0," ",IF(B50="JUN",VLOOKUP(A50,Juniors!A$2:E$50,4,0),IF(B50="JOG",VLOOKUP(A50,Joggers!A$2:E$50,4,0),IF(B50="SEN",VLOOKUP(A50,Seniors!A$2:E$811,5,0),999))))</f>
        <v>m</v>
      </c>
      <c r="J50" s="3">
        <f>IF(A50=0," ",COUNTIFS(B$1:B49,B50,I$1:I49,I50) + 1)</f>
        <v>14</v>
      </c>
      <c r="K50" s="23" t="str">
        <f>IF(A50=0," ",IF(B50="JUN",VLOOKUP(A50,Juniors!A$2:E$50,5,0),IF(B50="JOG",VLOOKUP(A50,Joggers!A$2:E$50,5,0),IF(B50="SEN",VLOOKUP(A50,Seniors!A$2:E$811,2,0),999))))</f>
        <v>BVR</v>
      </c>
      <c r="L50" s="3" t="str">
        <f>IF((A50=0)," ",IF((Results!C29&gt;9),Results!B29 &amp; ":" &amp; Results!C29, Results!B29 &amp; ":0" &amp; Results!C29))</f>
        <v>31:49</v>
      </c>
      <c r="M50" s="3">
        <f>IF(A50=0, " ", IF(B50="JUN", " ", IF(B50="JOG",2, IF(D50="S",COUNTIF(D51:D$445,"S")+Header!B$9 + 1,Header!B$9))))</f>
        <v>69</v>
      </c>
    </row>
    <row r="51" spans="1:13" x14ac:dyDescent="0.25">
      <c r="A51" s="23">
        <f>Results!A30</f>
        <v>547</v>
      </c>
      <c r="B51" s="3" t="str">
        <f>IF(A51=0," ",IF(COUNTIF(Juniors!A$2:A$50,A51)&gt;0,"JUN",IF(COUNTIF(Joggers!A$2:A$50,A51)&gt;0,"JOG","SEN")))</f>
        <v>SEN</v>
      </c>
      <c r="C51" s="3">
        <f>IF(B51&lt;&gt;"SEN"," ",COUNTIFS(K$1:K50,K51,I$1:I50,I51,B$1:B50,B51)+1)</f>
        <v>1</v>
      </c>
      <c r="D51" s="3" t="str">
        <f t="shared" si="1"/>
        <v>S</v>
      </c>
      <c r="F51" s="33">
        <f>IF(A51=0," ",COUNTIF(B$1:B50,B51) + 1)</f>
        <v>15</v>
      </c>
      <c r="G51" s="23" t="str">
        <f>IF(A51=0," ",IF(B51="JUN",VLOOKUP(A51,Juniors!A$2:E$50,2,0),IF(B51="JOG",VLOOKUP(A51,Joggers!A$2:E$50,2,0),IF(B51="SEN",VLOOKUP(A51,Seniors!A$2:E$811,3,0),999))))</f>
        <v>Serena</v>
      </c>
      <c r="H51" s="23" t="str">
        <f>IF(A51=0," ",IF(B51="JUN",VLOOKUP(A51,Juniors!A$2:E$50,3,0),IF(B51="JOG",VLOOKUP(A51,Joggers!A$2:E$50,3,0),IF(B51="SEN",VLOOKUP(A51,Seniors!A$2:E$811,4,0),999))))</f>
        <v>Carter</v>
      </c>
      <c r="I51" s="3" t="str">
        <f>IF(A51=0," ",IF(B51="JUN",VLOOKUP(A51,Juniors!A$2:E$50,4,0),IF(B51="JOG",VLOOKUP(A51,Joggers!A$2:E$50,4,0),IF(B51="SEN",VLOOKUP(A51,Seniors!A$2:E$811,5,0),999))))</f>
        <v>f</v>
      </c>
      <c r="J51" s="3">
        <f>IF(A51=0," ",COUNTIFS(B$1:B50,B51,I$1:I50,I51) + 1)</f>
        <v>1</v>
      </c>
      <c r="K51" s="23" t="str">
        <f>IF(A51=0," ",IF(B51="JUN",VLOOKUP(A51,Juniors!A$2:E$50,5,0),IF(B51="JOG",VLOOKUP(A51,Joggers!A$2:E$50,5,0),IF(B51="SEN",VLOOKUP(A51,Seniors!A$2:E$811,2,0),999))))</f>
        <v>EO</v>
      </c>
      <c r="L51" s="3" t="str">
        <f>IF((A51=0)," ",IF((Results!C30&gt;9),Results!B30 &amp; ":" &amp; Results!C30, Results!B30 &amp; ":0" &amp; Results!C30))</f>
        <v>31:49</v>
      </c>
      <c r="M51" s="3">
        <f>IF(A51=0, " ", IF(B51="JUN", " ", IF(B51="JOG",2, IF(D51="S",COUNTIF(D52:D$445,"S")+Header!B$9 + 1,Header!B$9))))</f>
        <v>68</v>
      </c>
    </row>
    <row r="52" spans="1:13" x14ac:dyDescent="0.25">
      <c r="A52" s="23">
        <f>Results!A33</f>
        <v>1155</v>
      </c>
      <c r="B52" s="3" t="str">
        <f>IF(A52=0," ",IF(COUNTIF(Juniors!A$2:A$50,A52)&gt;0,"JUN",IF(COUNTIF(Joggers!A$2:A$50,A52)&gt;0,"JOG","SEN")))</f>
        <v>SEN</v>
      </c>
      <c r="C52" s="3">
        <f>IF(B52&lt;&gt;"SEN"," ",COUNTIFS(K$1:K51,K52,I$1:I51,I52,B$1:B51,B52)+1)</f>
        <v>2</v>
      </c>
      <c r="D52" s="3" t="str">
        <f t="shared" si="1"/>
        <v>S</v>
      </c>
      <c r="F52" s="33">
        <f>IF(A52=0," ",COUNTIF(B$1:B51,B52) + 1)</f>
        <v>16</v>
      </c>
      <c r="G52" s="23" t="str">
        <f>IF(A52=0," ",IF(B52="JUN",VLOOKUP(A52,Juniors!A$2:E$50,2,0),IF(B52="JOG",VLOOKUP(A52,Joggers!A$2:E$50,2,0),IF(B52="SEN",VLOOKUP(A52,Seniors!A$2:E$811,3,0),999))))</f>
        <v>Nick</v>
      </c>
      <c r="H52" s="23" t="str">
        <f>IF(A52=0," ",IF(B52="JUN",VLOOKUP(A52,Juniors!A$2:E$50,3,0),IF(B52="JOG",VLOOKUP(A52,Joggers!A$2:E$50,3,0),IF(B52="SEN",VLOOKUP(A52,Seniors!A$2:E$811,4,0),999))))</f>
        <v>McKay</v>
      </c>
      <c r="I52" s="3" t="str">
        <f>IF(A52=0," ",IF(B52="JUN",VLOOKUP(A52,Juniors!A$2:E$50,4,0),IF(B52="JOG",VLOOKUP(A52,Joggers!A$2:E$50,4,0),IF(B52="SEN",VLOOKUP(A52,Seniors!A$2:E$811,5,0),999))))</f>
        <v>m</v>
      </c>
      <c r="J52" s="3">
        <f>IF(A52=0," ",COUNTIFS(B$1:B51,B52,I$1:I51,I52) + 1)</f>
        <v>15</v>
      </c>
      <c r="K52" s="23" t="str">
        <f>IF(A52=0," ",IF(B52="JUN",VLOOKUP(A52,Juniors!A$2:E$50,5,0),IF(B52="JOG",VLOOKUP(A52,Joggers!A$2:E$50,5,0),IF(B52="SEN",VLOOKUP(A52,Seniors!A$2:E$811,2,0),999))))</f>
        <v>WW</v>
      </c>
      <c r="L52" s="3" t="str">
        <f>IF((A52=0)," ",IF((Results!C33&gt;9),Results!B33 &amp; ":" &amp; Results!C33, Results!B33 &amp; ":0" &amp; Results!C33))</f>
        <v>32:16</v>
      </c>
      <c r="M52" s="3">
        <f>IF(A52=0, " ", IF(B52="JUN", " ", IF(B52="JOG",2, IF(D52="S",COUNTIF(D53:D$445,"S")+Header!B$9 + 1,Header!B$9))))</f>
        <v>67</v>
      </c>
    </row>
    <row r="53" spans="1:13" x14ac:dyDescent="0.25">
      <c r="A53" s="23">
        <f>Results!A34</f>
        <v>681</v>
      </c>
      <c r="B53" s="3" t="str">
        <f>IF(A53=0," ",IF(COUNTIF(Juniors!A$2:A$50,A53)&gt;0,"JUN",IF(COUNTIF(Joggers!A$2:A$50,A53)&gt;0,"JOG","SEN")))</f>
        <v>SEN</v>
      </c>
      <c r="C53" s="3">
        <f>IF(B53&lt;&gt;"SEN"," ",COUNTIFS(K$1:K52,K53,I$1:I52,I53,B$1:B52,B53)+1)</f>
        <v>1</v>
      </c>
      <c r="D53" s="3" t="str">
        <f t="shared" si="1"/>
        <v>S</v>
      </c>
      <c r="F53" s="33">
        <f>IF(A53=0," ",COUNTIF(B$1:B52,B53) + 1)</f>
        <v>17</v>
      </c>
      <c r="G53" s="23" t="str">
        <f>IF(A53=0," ",IF(B53="JUN",VLOOKUP(A53,Juniors!A$2:E$50,2,0),IF(B53="JOG",VLOOKUP(A53,Joggers!A$2:E$50,2,0),IF(B53="SEN",VLOOKUP(A53,Seniors!A$2:E$811,3,0),999))))</f>
        <v>Richard</v>
      </c>
      <c r="H53" s="23" t="str">
        <f>IF(A53=0," ",IF(B53="JUN",VLOOKUP(A53,Juniors!A$2:E$50,3,0),IF(B53="JOG",VLOOKUP(A53,Joggers!A$2:E$50,3,0),IF(B53="SEN",VLOOKUP(A53,Seniors!A$2:E$811,4,0),999))))</f>
        <v>Baggott</v>
      </c>
      <c r="I53" s="3" t="str">
        <f>IF(A53=0," ",IF(B53="JUN",VLOOKUP(A53,Juniors!A$2:E$50,4,0),IF(B53="JOG",VLOOKUP(A53,Joggers!A$2:E$50,4,0),IF(B53="SEN",VLOOKUP(A53,Seniors!A$2:E$811,5,0),999))))</f>
        <v>m</v>
      </c>
      <c r="J53" s="3">
        <f>IF(A53=0," ",COUNTIFS(B$1:B52,B53,I$1:I52,I53) + 1)</f>
        <v>16</v>
      </c>
      <c r="K53" s="23" t="str">
        <f>IF(A53=0," ",IF(B53="JUN",VLOOKUP(A53,Juniors!A$2:E$50,5,0),IF(B53="JOG",VLOOKUP(A53,Joggers!A$2:E$50,5,0),IF(B53="SEN",VLOOKUP(A53,Seniors!A$2:E$811,2,0),999))))</f>
        <v>MAGIC</v>
      </c>
      <c r="L53" s="3" t="str">
        <f>IF((A53=0)," ",IF((Results!C34&gt;9),Results!B34 &amp; ":" &amp; Results!C34, Results!B34 &amp; ":0" &amp; Results!C34))</f>
        <v>32:23</v>
      </c>
      <c r="M53" s="3">
        <f>IF(A53=0, " ", IF(B53="JUN", " ", IF(B53="JOG",2, IF(D53="S",COUNTIF(D54:D$445,"S")+Header!B$9 + 1,Header!B$9))))</f>
        <v>66</v>
      </c>
    </row>
    <row r="54" spans="1:13" x14ac:dyDescent="0.25">
      <c r="A54" s="23">
        <f>Results!A35</f>
        <v>326</v>
      </c>
      <c r="B54" s="3" t="str">
        <f>IF(A54=0," ",IF(COUNTIF(Juniors!A$2:A$50,A54)&gt;0,"JUN",IF(COUNTIF(Joggers!A$2:A$50,A54)&gt;0,"JOG","SEN")))</f>
        <v>SEN</v>
      </c>
      <c r="C54" s="3">
        <f>IF(B54&lt;&gt;"SEN"," ",COUNTIFS(K$1:K53,K54,I$1:I53,I54,B$1:B53,B54)+1)</f>
        <v>4</v>
      </c>
      <c r="D54" s="3" t="str">
        <f t="shared" si="1"/>
        <v>S</v>
      </c>
      <c r="F54" s="33">
        <f>IF(A54=0," ",COUNTIF(B$1:B53,B54) + 1)</f>
        <v>18</v>
      </c>
      <c r="G54" s="23" t="str">
        <f>IF(A54=0," ",IF(B54="JUN",VLOOKUP(A54,Juniors!A$2:E$50,2,0),IF(B54="JOG",VLOOKUP(A54,Joggers!A$2:E$50,2,0),IF(B54="SEN",VLOOKUP(A54,Seniors!A$2:E$811,3,0),999))))</f>
        <v>Philip</v>
      </c>
      <c r="H54" s="23" t="str">
        <f>IF(A54=0," ",IF(B54="JUN",VLOOKUP(A54,Juniors!A$2:E$50,3,0),IF(B54="JOG",VLOOKUP(A54,Joggers!A$2:E$50,3,0),IF(B54="SEN",VLOOKUP(A54,Seniors!A$2:E$811,4,0),999))))</f>
        <v>Burnett</v>
      </c>
      <c r="I54" s="3" t="str">
        <f>IF(A54=0," ",IF(B54="JUN",VLOOKUP(A54,Juniors!A$2:E$50,4,0),IF(B54="JOG",VLOOKUP(A54,Joggers!A$2:E$50,4,0),IF(B54="SEN",VLOOKUP(A54,Seniors!A$2:E$811,5,0),999))))</f>
        <v>m</v>
      </c>
      <c r="J54" s="3">
        <f>IF(A54=0," ",COUNTIFS(B$1:B53,B54,I$1:I53,I54) + 1)</f>
        <v>17</v>
      </c>
      <c r="K54" s="23" t="str">
        <f>IF(A54=0," ",IF(B54="JUN",VLOOKUP(A54,Juniors!A$2:E$50,5,0),IF(B54="JOG",VLOOKUP(A54,Joggers!A$2:E$50,5,0),IF(B54="SEN",VLOOKUP(A54,Seniors!A$2:E$811,2,0),999))))</f>
        <v>DMV</v>
      </c>
      <c r="L54" s="3" t="str">
        <f>IF((A54=0)," ",IF((Results!C35&gt;9),Results!B35 &amp; ":" &amp; Results!C35, Results!B35 &amp; ":0" &amp; Results!C35))</f>
        <v>32:40</v>
      </c>
      <c r="M54" s="3">
        <f>IF(A54=0, " ", IF(B54="JUN", " ", IF(B54="JOG",2, IF(D54="S",COUNTIF(D55:D$445,"S")+Header!B$9 + 1,Header!B$9))))</f>
        <v>65</v>
      </c>
    </row>
    <row r="55" spans="1:13" x14ac:dyDescent="0.25">
      <c r="A55" s="23">
        <f>Results!A36</f>
        <v>355</v>
      </c>
      <c r="B55" s="3" t="str">
        <f>IF(A55=0," ",IF(COUNTIF(Juniors!A$2:A$50,A55)&gt;0,"JUN",IF(COUNTIF(Joggers!A$2:A$50,A55)&gt;0,"JOG","SEN")))</f>
        <v>SEN</v>
      </c>
      <c r="C55" s="3">
        <f>IF(B55&lt;&gt;"SEN"," ",COUNTIFS(K$1:K54,K55,I$1:I54,I55,B$1:B54,B55)+1)</f>
        <v>5</v>
      </c>
      <c r="D55" s="3" t="str">
        <f t="shared" si="1"/>
        <v>S</v>
      </c>
      <c r="F55" s="33">
        <f>IF(A55=0," ",COUNTIF(B$1:B54,B55) + 1)</f>
        <v>19</v>
      </c>
      <c r="G55" s="23" t="str">
        <f>IF(A55=0," ",IF(B55="JUN",VLOOKUP(A55,Juniors!A$2:E$50,2,0),IF(B55="JOG",VLOOKUP(A55,Joggers!A$2:E$50,2,0),IF(B55="SEN",VLOOKUP(A55,Seniors!A$2:E$811,3,0),999))))</f>
        <v>Howard</v>
      </c>
      <c r="H55" s="23" t="str">
        <f>IF(A55=0," ",IF(B55="JUN",VLOOKUP(A55,Juniors!A$2:E$50,3,0),IF(B55="JOG",VLOOKUP(A55,Joggers!A$2:E$50,3,0),IF(B55="SEN",VLOOKUP(A55,Seniors!A$2:E$811,4,0),999))))</f>
        <v>Jones</v>
      </c>
      <c r="I55" s="3" t="str">
        <f>IF(A55=0," ",IF(B55="JUN",VLOOKUP(A55,Juniors!A$2:E$50,4,0),IF(B55="JOG",VLOOKUP(A55,Joggers!A$2:E$50,4,0),IF(B55="SEN",VLOOKUP(A55,Seniors!A$2:E$811,5,0),999))))</f>
        <v>m</v>
      </c>
      <c r="J55" s="3">
        <f>IF(A55=0," ",COUNTIFS(B$1:B54,B55,I$1:I54,I55) + 1)</f>
        <v>18</v>
      </c>
      <c r="K55" s="23" t="str">
        <f>IF(A55=0," ",IF(B55="JUN",VLOOKUP(A55,Juniors!A$2:E$50,5,0),IF(B55="JOG",VLOOKUP(A55,Joggers!A$2:E$50,5,0),IF(B55="SEN",VLOOKUP(A55,Seniors!A$2:E$811,2,0),999))))</f>
        <v>DMV</v>
      </c>
      <c r="L55" s="3" t="str">
        <f>IF((A55=0)," ",IF((Results!C36&gt;9),Results!B36 &amp; ":" &amp; Results!C36, Results!B36 &amp; ":0" &amp; Results!C36))</f>
        <v>32:47</v>
      </c>
      <c r="M55" s="3">
        <f>IF(A55=0, " ", IF(B55="JUN", " ", IF(B55="JOG",2, IF(D55="S",COUNTIF(D56:D$445,"S")+Header!B$9 + 1,Header!B$9))))</f>
        <v>64</v>
      </c>
    </row>
    <row r="56" spans="1:13" x14ac:dyDescent="0.25">
      <c r="A56" s="23">
        <f>Results!A37</f>
        <v>1201</v>
      </c>
      <c r="B56" s="3" t="str">
        <f>IF(A56=0," ",IF(COUNTIF(Juniors!A$2:A$50,A56)&gt;0,"JUN",IF(COUNTIF(Joggers!A$2:A$50,A56)&gt;0,"JOG","SEN")))</f>
        <v>SEN</v>
      </c>
      <c r="C56" s="3">
        <f>IF(B56&lt;&gt;"SEN"," ",COUNTIFS(K$1:K55,K56,I$1:I55,I56,B$1:B55,B56)+1)</f>
        <v>3</v>
      </c>
      <c r="D56" s="3" t="str">
        <f t="shared" si="1"/>
        <v>S</v>
      </c>
      <c r="F56" s="33">
        <f>IF(A56=0," ",COUNTIF(B$1:B55,B56) + 1)</f>
        <v>20</v>
      </c>
      <c r="G56" s="23" t="str">
        <f>IF(A56=0," ",IF(B56="JUN",VLOOKUP(A56,Juniors!A$2:E$50,2,0),IF(B56="JOG",VLOOKUP(A56,Joggers!A$2:E$50,2,0),IF(B56="SEN",VLOOKUP(A56,Seniors!A$2:E$811,3,0),999))))</f>
        <v>Robbie</v>
      </c>
      <c r="H56" s="23" t="str">
        <f>IF(A56=0," ",IF(B56="JUN",VLOOKUP(A56,Juniors!A$2:E$50,3,0),IF(B56="JOG",VLOOKUP(A56,Joggers!A$2:E$50,3,0),IF(B56="SEN",VLOOKUP(A56,Seniors!A$2:E$811,4,0),999))))</f>
        <v>Ventham</v>
      </c>
      <c r="I56" s="3" t="str">
        <f>IF(A56=0," ",IF(B56="JUN",VLOOKUP(A56,Juniors!A$2:E$50,4,0),IF(B56="JOG",VLOOKUP(A56,Joggers!A$2:E$50,4,0),IF(B56="SEN",VLOOKUP(A56,Seniors!A$2:E$811,5,0),999))))</f>
        <v>m</v>
      </c>
      <c r="J56" s="3">
        <f>IF(A56=0," ",COUNTIFS(B$1:B55,B56,I$1:I55,I56) + 1)</f>
        <v>19</v>
      </c>
      <c r="K56" s="23" t="str">
        <f>IF(A56=0," ",IF(B56="JUN",VLOOKUP(A56,Juniors!A$2:E$50,5,0),IF(B56="JOG",VLOOKUP(A56,Joggers!A$2:E$50,5,0),IF(B56="SEN",VLOOKUP(A56,Seniors!A$2:E$811,2,0),999))))</f>
        <v>WW</v>
      </c>
      <c r="L56" s="3" t="str">
        <f>IF((A56=0)," ",IF((Results!C37&gt;9),Results!B37 &amp; ":" &amp; Results!C37, Results!B37 &amp; ":0" &amp; Results!C37))</f>
        <v>32:52</v>
      </c>
      <c r="M56" s="3">
        <f>IF(A56=0, " ", IF(B56="JUN", " ", IF(B56="JOG",2, IF(D56="S",COUNTIF(D57:D$445,"S")+Header!B$9 + 1,Header!B$9))))</f>
        <v>63</v>
      </c>
    </row>
    <row r="57" spans="1:13" x14ac:dyDescent="0.25">
      <c r="A57" s="23">
        <f>Results!A38</f>
        <v>499</v>
      </c>
      <c r="B57" s="3" t="str">
        <f>IF(A57=0," ",IF(COUNTIF(Juniors!A$2:A$50,A57)&gt;0,"JUN",IF(COUNTIF(Joggers!A$2:A$50,A57)&gt;0,"JOG","SEN")))</f>
        <v>SEN</v>
      </c>
      <c r="C57" s="3">
        <f>IF(B57&lt;&gt;"SEN"," ",COUNTIFS(K$1:K56,K57,I$1:I56,I57,B$1:B56,B57)+1)</f>
        <v>1</v>
      </c>
      <c r="D57" s="3" t="str">
        <f t="shared" si="1"/>
        <v>S</v>
      </c>
      <c r="F57" s="33">
        <f>IF(A57=0," ",COUNTIF(B$1:B56,B57) + 1)</f>
        <v>21</v>
      </c>
      <c r="G57" s="23" t="str">
        <f>IF(A57=0," ",IF(B57="JUN",VLOOKUP(A57,Juniors!A$2:E$50,2,0),IF(B57="JOG",VLOOKUP(A57,Joggers!A$2:E$50,2,0),IF(B57="SEN",VLOOKUP(A57,Seniors!A$2:E$811,3,0),999))))</f>
        <v>Hannah</v>
      </c>
      <c r="H57" s="23" t="str">
        <f>IF(A57=0," ",IF(B57="JUN",VLOOKUP(A57,Juniors!A$2:E$50,3,0),IF(B57="JOG",VLOOKUP(A57,Joggers!A$2:E$50,3,0),IF(B57="SEN",VLOOKUP(A57,Seniors!A$2:E$811,4,0),999))))</f>
        <v>Morris</v>
      </c>
      <c r="I57" s="3" t="str">
        <f>IF(A57=0," ",IF(B57="JUN",VLOOKUP(A57,Juniors!A$2:E$50,4,0),IF(B57="JOG",VLOOKUP(A57,Joggers!A$2:E$50,4,0),IF(B57="SEN",VLOOKUP(A57,Seniors!A$2:E$811,5,0),999))))</f>
        <v>f</v>
      </c>
      <c r="J57" s="3">
        <f>IF(A57=0," ",COUNTIFS(B$1:B56,B57,I$1:I56,I57) + 1)</f>
        <v>2</v>
      </c>
      <c r="K57" s="23" t="str">
        <f>IF(A57=0," ",IF(B57="JUN",VLOOKUP(A57,Juniors!A$2:E$50,5,0),IF(B57="JOG",VLOOKUP(A57,Joggers!A$2:E$50,5,0),IF(B57="SEN",VLOOKUP(A57,Seniors!A$2:E$811,2,0),999))))</f>
        <v>DMV</v>
      </c>
      <c r="L57" s="3" t="str">
        <f>IF((A57=0)," ",IF((Results!C38&gt;9),Results!B38 &amp; ":" &amp; Results!C38, Results!B38 &amp; ":0" &amp; Results!C38))</f>
        <v>32:04</v>
      </c>
      <c r="M57" s="3">
        <f>IF(A57=0, " ", IF(B57="JUN", " ", IF(B57="JOG",2, IF(D57="S",COUNTIF(D58:D$445,"S")+Header!B$9 + 1,Header!B$9))))</f>
        <v>62</v>
      </c>
    </row>
    <row r="58" spans="1:13" x14ac:dyDescent="0.25">
      <c r="A58" s="23">
        <f>Results!A39</f>
        <v>1285</v>
      </c>
      <c r="B58" s="3" t="str">
        <f>IF(A58=0," ",IF(COUNTIF(Juniors!A$2:A$50,A58)&gt;0,"JUN",IF(COUNTIF(Joggers!A$2:A$50,A58)&gt;0,"JOG","SEN")))</f>
        <v>SEN</v>
      </c>
      <c r="C58" s="3">
        <f>IF(B58&lt;&gt;"SEN"," ",COUNTIFS(K$1:K57,K58,I$1:I57,I58,B$1:B57,B58)+1)</f>
        <v>1</v>
      </c>
      <c r="D58" s="3" t="str">
        <f t="shared" si="1"/>
        <v>S</v>
      </c>
      <c r="F58" s="33">
        <f>IF(A58=0," ",COUNTIF(B$1:B57,B58) + 1)</f>
        <v>22</v>
      </c>
      <c r="G58" s="23" t="str">
        <f>IF(A58=0," ",IF(B58="JUN",VLOOKUP(A58,Juniors!A$2:E$50,2,0),IF(B58="JOG",VLOOKUP(A58,Joggers!A$2:E$50,2,0),IF(B58="SEN",VLOOKUP(A58,Seniors!A$2:E$811,3,0),999))))</f>
        <v>Matilda</v>
      </c>
      <c r="H58" s="23" t="str">
        <f>IF(A58=0," ",IF(B58="JUN",VLOOKUP(A58,Juniors!A$2:E$50,3,0),IF(B58="JOG",VLOOKUP(A58,Joggers!A$2:E$50,3,0),IF(B58="SEN",VLOOKUP(A58,Seniors!A$2:E$811,4,0),999))))</f>
        <v>Lomba</v>
      </c>
      <c r="I58" s="3" t="str">
        <f>IF(A58=0," ",IF(B58="JUN",VLOOKUP(A58,Juniors!A$2:E$50,4,0),IF(B58="JOG",VLOOKUP(A58,Joggers!A$2:E$50,4,0),IF(B58="SEN",VLOOKUP(A58,Seniors!A$2:E$811,5,0),999))))</f>
        <v>f</v>
      </c>
      <c r="J58" s="3">
        <f>IF(A58=0," ",COUNTIFS(B$1:B57,B58,I$1:I57,I58) + 1)</f>
        <v>3</v>
      </c>
      <c r="K58" s="23" t="str">
        <f>IF(A58=0," ",IF(B58="JUN",VLOOKUP(A58,Juniors!A$2:E$50,5,0),IF(B58="JOG",VLOOKUP(A58,Joggers!A$2:E$50,5,0),IF(B58="SEN",VLOOKUP(A58,Seniors!A$2:E$811,2,0),999))))</f>
        <v>WW</v>
      </c>
      <c r="L58" s="3" t="str">
        <f>IF((A58=0)," ",IF((Results!C39&gt;9),Results!B39 &amp; ":" &amp; Results!C39, Results!B39 &amp; ":0" &amp; Results!C39))</f>
        <v>32:37</v>
      </c>
      <c r="M58" s="3">
        <f>IF(A58=0, " ", IF(B58="JUN", " ", IF(B58="JOG",2, IF(D58="S",COUNTIF(D59:D$445,"S")+Header!B$9 + 1,Header!B$9))))</f>
        <v>61</v>
      </c>
    </row>
    <row r="59" spans="1:13" x14ac:dyDescent="0.25">
      <c r="A59" s="23">
        <f>Results!A41</f>
        <v>1164</v>
      </c>
      <c r="B59" s="3" t="str">
        <f>IF(A59=0," ",IF(COUNTIF(Juniors!A$2:A$50,A59)&gt;0,"JUN",IF(COUNTIF(Joggers!A$2:A$50,A59)&gt;0,"JOG","SEN")))</f>
        <v>SEN</v>
      </c>
      <c r="C59" s="3">
        <f>IF(B59&lt;&gt;"SEN"," ",COUNTIFS(K$1:K58,K59,I$1:I58,I59,B$1:B58,B59)+1)</f>
        <v>4</v>
      </c>
      <c r="D59" s="3" t="str">
        <f t="shared" si="1"/>
        <v>S</v>
      </c>
      <c r="F59" s="33">
        <f>IF(A59=0," ",COUNTIF(B$1:B58,B59) + 1)</f>
        <v>23</v>
      </c>
      <c r="G59" s="23" t="str">
        <f>IF(A59=0," ",IF(B59="JUN",VLOOKUP(A59,Juniors!A$2:E$50,2,0),IF(B59="JOG",VLOOKUP(A59,Joggers!A$2:E$50,2,0),IF(B59="SEN",VLOOKUP(A59,Seniors!A$2:E$811,3,0),999))))</f>
        <v>Simon</v>
      </c>
      <c r="H59" s="23" t="str">
        <f>IF(A59=0," ",IF(B59="JUN",VLOOKUP(A59,Juniors!A$2:E$50,3,0),IF(B59="JOG",VLOOKUP(A59,Joggers!A$2:E$50,3,0),IF(B59="SEN",VLOOKUP(A59,Seniors!A$2:E$811,4,0),999))))</f>
        <v>Olney</v>
      </c>
      <c r="I59" s="3" t="str">
        <f>IF(A59=0," ",IF(B59="JUN",VLOOKUP(A59,Juniors!A$2:E$50,4,0),IF(B59="JOG",VLOOKUP(A59,Joggers!A$2:E$50,4,0),IF(B59="SEN",VLOOKUP(A59,Seniors!A$2:E$811,5,0),999))))</f>
        <v>m</v>
      </c>
      <c r="J59" s="3">
        <f>IF(A59=0," ",COUNTIFS(B$1:B58,B59,I$1:I58,I59) + 1)</f>
        <v>20</v>
      </c>
      <c r="K59" s="23" t="str">
        <f>IF(A59=0," ",IF(B59="JUN",VLOOKUP(A59,Juniors!A$2:E$50,5,0),IF(B59="JOG",VLOOKUP(A59,Joggers!A$2:E$50,5,0),IF(B59="SEN",VLOOKUP(A59,Seniors!A$2:E$811,2,0),999))))</f>
        <v>WW</v>
      </c>
      <c r="L59" s="3" t="str">
        <f>IF((A59=0)," ",IF((Results!C41&gt;9),Results!B41 &amp; ":" &amp; Results!C41, Results!B41 &amp; ":0" &amp; Results!C41))</f>
        <v>33:04</v>
      </c>
      <c r="M59" s="3">
        <f>IF(A59=0, " ", IF(B59="JUN", " ", IF(B59="JOG",2, IF(D59="S",COUNTIF(D60:D$445,"S")+Header!B$9 + 1,Header!B$9))))</f>
        <v>60</v>
      </c>
    </row>
    <row r="60" spans="1:13" x14ac:dyDescent="0.25">
      <c r="A60" s="23">
        <f>Results!A42</f>
        <v>933</v>
      </c>
      <c r="B60" s="3" t="str">
        <f>IF(A60=0," ",IF(COUNTIF(Juniors!A$2:A$50,A60)&gt;0,"JUN",IF(COUNTIF(Joggers!A$2:A$50,A60)&gt;0,"JOG","SEN")))</f>
        <v>SEN</v>
      </c>
      <c r="C60" s="3">
        <f>IF(B60&lt;&gt;"SEN"," ",COUNTIFS(K$1:K59,K60,I$1:I59,I60,B$1:B59,B60)+1)</f>
        <v>1</v>
      </c>
      <c r="D60" s="3" t="str">
        <f t="shared" si="1"/>
        <v>S</v>
      </c>
      <c r="F60" s="33">
        <f>IF(A60=0," ",COUNTIF(B$1:B59,B60) + 1)</f>
        <v>24</v>
      </c>
      <c r="G60" s="23" t="str">
        <f>IF(A60=0," ",IF(B60="JUN",VLOOKUP(A60,Juniors!A$2:E$50,2,0),IF(B60="JOG",VLOOKUP(A60,Joggers!A$2:E$50,2,0),IF(B60="SEN",VLOOKUP(A60,Seniors!A$2:E$811,3,0),999))))</f>
        <v>Steven</v>
      </c>
      <c r="H60" s="23" t="str">
        <f>IF(A60=0," ",IF(B60="JUN",VLOOKUP(A60,Juniors!A$2:E$50,3,0),IF(B60="JOG",VLOOKUP(A60,Joggers!A$2:E$50,3,0),IF(B60="SEN",VLOOKUP(A60,Seniors!A$2:E$811,4,0),999))))</f>
        <v>Williams</v>
      </c>
      <c r="I60" s="3" t="str">
        <f>IF(A60=0," ",IF(B60="JUN",VLOOKUP(A60,Juniors!A$2:E$50,4,0),IF(B60="JOG",VLOOKUP(A60,Joggers!A$2:E$50,4,0),IF(B60="SEN",VLOOKUP(A60,Seniors!A$2:E$811,5,0),999))))</f>
        <v>m</v>
      </c>
      <c r="J60" s="3">
        <f>IF(A60=0," ",COUNTIFS(B$1:B59,B60,I$1:I59,I60) + 1)</f>
        <v>21</v>
      </c>
      <c r="K60" s="23" t="str">
        <f>IF(A60=0," ",IF(B60="JUN",VLOOKUP(A60,Juniors!A$2:E$50,5,0),IF(B60="JOG",VLOOKUP(A60,Joggers!A$2:E$50,5,0),IF(B60="SEN",VLOOKUP(A60,Seniors!A$2:E$811,2,0),999))))</f>
        <v>RR</v>
      </c>
      <c r="L60" s="3" t="str">
        <f>IF((A60=0)," ",IF((Results!C42&gt;9),Results!B42 &amp; ":" &amp; Results!C42, Results!B42 &amp; ":0" &amp; Results!C42))</f>
        <v>33:04</v>
      </c>
      <c r="M60" s="3">
        <f>IF(A60=0, " ", IF(B60="JUN", " ", IF(B60="JOG",2, IF(D60="S",COUNTIF(D61:D$445,"S")+Header!B$9 + 1,Header!B$9))))</f>
        <v>59</v>
      </c>
    </row>
    <row r="61" spans="1:13" x14ac:dyDescent="0.25">
      <c r="A61" s="23">
        <f>Results!A43</f>
        <v>366</v>
      </c>
      <c r="B61" s="3" t="str">
        <f>IF(A61=0," ",IF(COUNTIF(Juniors!A$2:A$50,A61)&gt;0,"JUN",IF(COUNTIF(Joggers!A$2:A$50,A61)&gt;0,"JOG","SEN")))</f>
        <v>SEN</v>
      </c>
      <c r="C61" s="3">
        <f>IF(B61&lt;&gt;"SEN"," ",COUNTIFS(K$1:K60,K61,I$1:I60,I61,B$1:B60,B61)+1)</f>
        <v>6</v>
      </c>
      <c r="D61" s="3" t="str">
        <f t="shared" si="1"/>
        <v xml:space="preserve"> </v>
      </c>
      <c r="F61" s="33">
        <f>IF(A61=0," ",COUNTIF(B$1:B60,B61) + 1)</f>
        <v>25</v>
      </c>
      <c r="G61" s="23" t="str">
        <f>IF(A61=0," ",IF(B61="JUN",VLOOKUP(A61,Juniors!A$2:E$50,2,0),IF(B61="JOG",VLOOKUP(A61,Joggers!A$2:E$50,2,0),IF(B61="SEN",VLOOKUP(A61,Seniors!A$2:E$811,3,0),999))))</f>
        <v>Sam</v>
      </c>
      <c r="H61" s="23" t="str">
        <f>IF(A61=0," ",IF(B61="JUN",VLOOKUP(A61,Juniors!A$2:E$50,3,0),IF(B61="JOG",VLOOKUP(A61,Joggers!A$2:E$50,3,0),IF(B61="SEN",VLOOKUP(A61,Seniors!A$2:E$811,4,0),999))))</f>
        <v>Pearce</v>
      </c>
      <c r="I61" s="3" t="str">
        <f>IF(A61=0," ",IF(B61="JUN",VLOOKUP(A61,Juniors!A$2:E$50,4,0),IF(B61="JOG",VLOOKUP(A61,Joggers!A$2:E$50,4,0),IF(B61="SEN",VLOOKUP(A61,Seniors!A$2:E$811,5,0),999))))</f>
        <v>m</v>
      </c>
      <c r="J61" s="3">
        <f>IF(A61=0," ",COUNTIFS(B$1:B60,B61,I$1:I60,I61) + 1)</f>
        <v>22</v>
      </c>
      <c r="K61" s="23" t="str">
        <f>IF(A61=0," ",IF(B61="JUN",VLOOKUP(A61,Juniors!A$2:E$50,5,0),IF(B61="JOG",VLOOKUP(A61,Joggers!A$2:E$50,5,0),IF(B61="SEN",VLOOKUP(A61,Seniors!A$2:E$811,2,0),999))))</f>
        <v>DMV</v>
      </c>
      <c r="L61" s="3" t="str">
        <f>IF((A61=0)," ",IF((Results!C43&gt;9),Results!B43 &amp; ":" &amp; Results!C43, Results!B43 &amp; ":0" &amp; Results!C43))</f>
        <v>33:04</v>
      </c>
      <c r="M61" s="3">
        <f>IF(A61=0, " ", IF(B61="JUN", " ", IF(B61="JOG",2, IF(D61="S",COUNTIF(D62:D$445,"S")+Header!B$9 + 1,Header!B$9))))</f>
        <v>5</v>
      </c>
    </row>
    <row r="62" spans="1:13" x14ac:dyDescent="0.25">
      <c r="A62" s="23">
        <f>Results!A44</f>
        <v>801</v>
      </c>
      <c r="B62" s="3" t="str">
        <f>IF(A62=0," ",IF(COUNTIF(Juniors!A$2:A$50,A62)&gt;0,"JUN",IF(COUNTIF(Joggers!A$2:A$50,A62)&gt;0,"JOG","SEN")))</f>
        <v>SEN</v>
      </c>
      <c r="C62" s="3">
        <f>IF(B62&lt;&gt;"SEN"," ",COUNTIFS(K$1:K61,K62,I$1:I61,I62,B$1:B61,B62)+1)</f>
        <v>5</v>
      </c>
      <c r="D62" s="3" t="str">
        <f t="shared" si="1"/>
        <v>S</v>
      </c>
      <c r="F62" s="33">
        <f>IF(A62=0," ",COUNTIF(B$1:B61,B62) + 1)</f>
        <v>26</v>
      </c>
      <c r="G62" s="23" t="str">
        <f>IF(A62=0," ",IF(B62="JUN",VLOOKUP(A62,Juniors!A$2:E$50,2,0),IF(B62="JOG",VLOOKUP(A62,Joggers!A$2:E$50,2,0),IF(B62="SEN",VLOOKUP(A62,Seniors!A$2:E$811,3,0),999))))</f>
        <v>Gavin</v>
      </c>
      <c r="H62" s="23" t="str">
        <f>IF(A62=0," ",IF(B62="JUN",VLOOKUP(A62,Juniors!A$2:E$50,3,0),IF(B62="JOG",VLOOKUP(A62,Joggers!A$2:E$50,3,0),IF(B62="SEN",VLOOKUP(A62,Seniors!A$2:E$811,4,0),999))))</f>
        <v>Lawrence</v>
      </c>
      <c r="I62" s="3" t="str">
        <f>IF(A62=0," ",IF(B62="JUN",VLOOKUP(A62,Juniors!A$2:E$50,4,0),IF(B62="JOG",VLOOKUP(A62,Joggers!A$2:E$50,4,0),IF(B62="SEN",VLOOKUP(A62,Seniors!A$2:E$811,5,0),999))))</f>
        <v>m</v>
      </c>
      <c r="J62" s="3">
        <f>IF(A62=0," ",COUNTIFS(B$1:B61,B62,I$1:I61,I62) + 1)</f>
        <v>23</v>
      </c>
      <c r="K62" s="23" t="str">
        <f>IF(A62=0," ",IF(B62="JUN",VLOOKUP(A62,Juniors!A$2:E$50,5,0),IF(B62="JOG",VLOOKUP(A62,Joggers!A$2:E$50,5,0),IF(B62="SEN",VLOOKUP(A62,Seniors!A$2:E$811,2,0),999))))</f>
        <v>RPAC</v>
      </c>
      <c r="L62" s="3" t="str">
        <f>IF((A62=0)," ",IF((Results!C44&gt;9),Results!B44 &amp; ":" &amp; Results!C44, Results!B44 &amp; ":0" &amp; Results!C44))</f>
        <v>33:13</v>
      </c>
      <c r="M62" s="3">
        <f>IF(A62=0, " ", IF(B62="JUN", " ", IF(B62="JOG",2, IF(D62="S",COUNTIF(D63:D$445,"S")+Header!B$9 + 1,Header!B$9))))</f>
        <v>58</v>
      </c>
    </row>
    <row r="63" spans="1:13" x14ac:dyDescent="0.25">
      <c r="A63" s="23">
        <f>Results!A45</f>
        <v>1015</v>
      </c>
      <c r="B63" s="3" t="str">
        <f>IF(A63=0," ",IF(COUNTIF(Juniors!A$2:A$50,A63)&gt;0,"JUN",IF(COUNTIF(Joggers!A$2:A$50,A63)&gt;0,"JOG","SEN")))</f>
        <v>SEN</v>
      </c>
      <c r="C63" s="3">
        <f>IF(B63&lt;&gt;"SEN"," ",COUNTIFS(K$1:K62,K63,I$1:I62,I63,B$1:B62,B63)+1)</f>
        <v>3</v>
      </c>
      <c r="D63" s="3" t="str">
        <f t="shared" si="1"/>
        <v>S</v>
      </c>
      <c r="F63" s="33">
        <f>IF(A63=0," ",COUNTIF(B$1:B62,B63) + 1)</f>
        <v>27</v>
      </c>
      <c r="G63" s="23" t="str">
        <f>IF(A63=0," ",IF(B63="JUN",VLOOKUP(A63,Juniors!A$2:E$50,2,0),IF(B63="JOG",VLOOKUP(A63,Joggers!A$2:E$50,2,0),IF(B63="SEN",VLOOKUP(A63,Seniors!A$2:E$811,3,0),999))))</f>
        <v>Neil</v>
      </c>
      <c r="H63" s="23" t="str">
        <f>IF(A63=0," ",IF(B63="JUN",VLOOKUP(A63,Juniors!A$2:E$50,3,0),IF(B63="JOG",VLOOKUP(A63,Joggers!A$2:E$50,3,0),IF(B63="SEN",VLOOKUP(A63,Seniors!A$2:E$811,4,0),999))))</f>
        <v>Boosey</v>
      </c>
      <c r="I63" s="3" t="str">
        <f>IF(A63=0," ",IF(B63="JUN",VLOOKUP(A63,Juniors!A$2:E$50,4,0),IF(B63="JOG",VLOOKUP(A63,Joggers!A$2:E$50,4,0),IF(B63="SEN",VLOOKUP(A63,Seniors!A$2:E$811,5,0),999))))</f>
        <v>m</v>
      </c>
      <c r="J63" s="3">
        <f>IF(A63=0," ",COUNTIFS(B$1:B62,B63,I$1:I62,I63) + 1)</f>
        <v>24</v>
      </c>
      <c r="K63" s="23" t="str">
        <f>IF(A63=0," ",IF(B63="JUN",VLOOKUP(A63,Juniors!A$2:E$50,5,0),IF(B63="JOG",VLOOKUP(A63,Joggers!A$2:E$50,5,0),IF(B63="SEN",VLOOKUP(A63,Seniors!A$2:E$811,2,0),999))))</f>
        <v>WH</v>
      </c>
      <c r="L63" s="3" t="str">
        <f>IF((A63=0)," ",IF((Results!C45&gt;9),Results!B45 &amp; ":" &amp; Results!C45, Results!B45 &amp; ":0" &amp; Results!C45))</f>
        <v>33:23</v>
      </c>
      <c r="M63" s="3">
        <f>IF(A63=0, " ", IF(B63="JUN", " ", IF(B63="JOG",2, IF(D63="S",COUNTIF(D64:D$445,"S")+Header!B$9 + 1,Header!B$9))))</f>
        <v>57</v>
      </c>
    </row>
    <row r="64" spans="1:13" x14ac:dyDescent="0.25">
      <c r="A64" s="23">
        <f>Results!A46</f>
        <v>274</v>
      </c>
      <c r="B64" s="3" t="str">
        <f>IF(A64=0," ",IF(COUNTIF(Juniors!A$2:A$50,A64)&gt;0,"JUN",IF(COUNTIF(Joggers!A$2:A$50,A64)&gt;0,"JOG","SEN")))</f>
        <v>SEN</v>
      </c>
      <c r="C64" s="3">
        <f>IF(B64&lt;&gt;"SEN"," ",COUNTIFS(K$1:K63,K64,I$1:I63,I64,B$1:B63,B64)+1)</f>
        <v>4</v>
      </c>
      <c r="D64" s="3" t="str">
        <f t="shared" si="1"/>
        <v>S</v>
      </c>
      <c r="F64" s="33">
        <f>IF(A64=0," ",COUNTIF(B$1:B63,B64) + 1)</f>
        <v>28</v>
      </c>
      <c r="G64" s="23" t="str">
        <f>IF(A64=0," ",IF(B64="JUN",VLOOKUP(A64,Juniors!A$2:E$50,2,0),IF(B64="JOG",VLOOKUP(A64,Joggers!A$2:E$50,2,0),IF(B64="SEN",VLOOKUP(A64,Seniors!A$2:E$811,3,0),999))))</f>
        <v xml:space="preserve">Rik </v>
      </c>
      <c r="H64" s="23" t="str">
        <f>IF(A64=0," ",IF(B64="JUN",VLOOKUP(A64,Juniors!A$2:E$50,3,0),IF(B64="JOG",VLOOKUP(A64,Joggers!A$2:E$50,3,0),IF(B64="SEN",VLOOKUP(A64,Seniors!A$2:E$811,4,0),999))))</f>
        <v>Marland</v>
      </c>
      <c r="I64" s="3" t="str">
        <f>IF(A64=0," ",IF(B64="JUN",VLOOKUP(A64,Juniors!A$2:E$50,4,0),IF(B64="JOG",VLOOKUP(A64,Joggers!A$2:E$50,4,0),IF(B64="SEN",VLOOKUP(A64,Seniors!A$2:E$811,5,0),999))))</f>
        <v>m</v>
      </c>
      <c r="J64" s="3">
        <f>IF(A64=0," ",COUNTIFS(B$1:B63,B64,I$1:I63,I64) + 1)</f>
        <v>25</v>
      </c>
      <c r="K64" s="23" t="str">
        <f>IF(A64=0," ",IF(B64="JUN",VLOOKUP(A64,Juniors!A$2:E$50,5,0),IF(B64="JOG",VLOOKUP(A64,Joggers!A$2:E$50,5,0),IF(B64="SEN",VLOOKUP(A64,Seniors!A$2:E$811,2,0),999))))</f>
        <v>BVR</v>
      </c>
      <c r="L64" s="3" t="str">
        <f>IF((A64=0)," ",IF((Results!C46&gt;9),Results!B46 &amp; ":" &amp; Results!C46, Results!B46 &amp; ":0" &amp; Results!C46))</f>
        <v>33:25</v>
      </c>
      <c r="M64" s="3">
        <f>IF(A64=0, " ", IF(B64="JUN", " ", IF(B64="JOG",2, IF(D64="S",COUNTIF(D65:D$445,"S")+Header!B$9 + 1,Header!B$9))))</f>
        <v>56</v>
      </c>
    </row>
    <row r="65" spans="1:13" x14ac:dyDescent="0.25">
      <c r="A65" s="23">
        <f>Results!A47</f>
        <v>1200</v>
      </c>
      <c r="B65" s="3" t="str">
        <f>IF(A65=0," ",IF(COUNTIF(Juniors!A$2:A$50,A65)&gt;0,"JUN",IF(COUNTIF(Joggers!A$2:A$50,A65)&gt;0,"JOG","SEN")))</f>
        <v>SEN</v>
      </c>
      <c r="C65" s="3">
        <f>IF(B65&lt;&gt;"SEN"," ",COUNTIFS(K$1:K64,K65,I$1:I64,I65,B$1:B64,B65)+1)</f>
        <v>5</v>
      </c>
      <c r="D65" s="3" t="str">
        <f t="shared" si="1"/>
        <v>S</v>
      </c>
      <c r="F65" s="33">
        <f>IF(A65=0," ",COUNTIF(B$1:B64,B65) + 1)</f>
        <v>29</v>
      </c>
      <c r="G65" s="23" t="str">
        <f>IF(A65=0," ",IF(B65="JUN",VLOOKUP(A65,Juniors!A$2:E$50,2,0),IF(B65="JOG",VLOOKUP(A65,Joggers!A$2:E$50,2,0),IF(B65="SEN",VLOOKUP(A65,Seniors!A$2:E$811,3,0),999))))</f>
        <v>James</v>
      </c>
      <c r="H65" s="23" t="str">
        <f>IF(A65=0," ",IF(B65="JUN",VLOOKUP(A65,Juniors!A$2:E$50,3,0),IF(B65="JOG",VLOOKUP(A65,Joggers!A$2:E$50,3,0),IF(B65="SEN",VLOOKUP(A65,Seniors!A$2:E$811,4,0),999))))</f>
        <v>McCarthy</v>
      </c>
      <c r="I65" s="3" t="str">
        <f>IF(A65=0," ",IF(B65="JUN",VLOOKUP(A65,Juniors!A$2:E$50,4,0),IF(B65="JOG",VLOOKUP(A65,Joggers!A$2:E$50,4,0),IF(B65="SEN",VLOOKUP(A65,Seniors!A$2:E$811,5,0),999))))</f>
        <v>m</v>
      </c>
      <c r="J65" s="3">
        <f>IF(A65=0," ",COUNTIFS(B$1:B64,B65,I$1:I64,I65) + 1)</f>
        <v>26</v>
      </c>
      <c r="K65" s="23" t="str">
        <f>IF(A65=0," ",IF(B65="JUN",VLOOKUP(A65,Juniors!A$2:E$50,5,0),IF(B65="JOG",VLOOKUP(A65,Joggers!A$2:E$50,5,0),IF(B65="SEN",VLOOKUP(A65,Seniors!A$2:E$811,2,0),999))))</f>
        <v>WW</v>
      </c>
      <c r="L65" s="3" t="str">
        <f>IF((A65=0)," ",IF((Results!C47&gt;9),Results!B47 &amp; ":" &amp; Results!C47, Results!B47 &amp; ":0" &amp; Results!C47))</f>
        <v>33:35</v>
      </c>
      <c r="M65" s="3">
        <f>IF(A65=0, " ", IF(B65="JUN", " ", IF(B65="JOG",2, IF(D65="S",COUNTIF(D66:D$445,"S")+Header!B$9 + 1,Header!B$9))))</f>
        <v>55</v>
      </c>
    </row>
    <row r="66" spans="1:13" x14ac:dyDescent="0.25">
      <c r="A66" s="23">
        <f>Results!A48</f>
        <v>1179</v>
      </c>
      <c r="B66" s="3" t="str">
        <f>IF(A66=0," ",IF(COUNTIF(Juniors!A$2:A$50,A66)&gt;0,"JUN",IF(COUNTIF(Joggers!A$2:A$50,A66)&gt;0,"JOG","SEN")))</f>
        <v>SEN</v>
      </c>
      <c r="C66" s="3">
        <f>IF(B66&lt;&gt;"SEN"," ",COUNTIFS(K$1:K65,K66,I$1:I65,I66,B$1:B65,B66)+1)</f>
        <v>6</v>
      </c>
      <c r="D66" s="3" t="str">
        <f t="shared" si="1"/>
        <v xml:space="preserve"> </v>
      </c>
      <c r="F66" s="33">
        <f>IF(A66=0," ",COUNTIF(B$1:B65,B66) + 1)</f>
        <v>30</v>
      </c>
      <c r="G66" s="23" t="str">
        <f>IF(A66=0," ",IF(B66="JUN",VLOOKUP(A66,Juniors!A$2:E$50,2,0),IF(B66="JOG",VLOOKUP(A66,Joggers!A$2:E$50,2,0),IF(B66="SEN",VLOOKUP(A66,Seniors!A$2:E$811,3,0),999))))</f>
        <v>Norman</v>
      </c>
      <c r="H66" s="23" t="str">
        <f>IF(A66=0," ",IF(B66="JUN",VLOOKUP(A66,Juniors!A$2:E$50,3,0),IF(B66="JOG",VLOOKUP(A66,Joggers!A$2:E$50,3,0),IF(B66="SEN",VLOOKUP(A66,Seniors!A$2:E$811,4,0),999))))</f>
        <v>Urquia</v>
      </c>
      <c r="I66" s="3" t="str">
        <f>IF(A66=0," ",IF(B66="JUN",VLOOKUP(A66,Juniors!A$2:E$50,4,0),IF(B66="JOG",VLOOKUP(A66,Joggers!A$2:E$50,4,0),IF(B66="SEN",VLOOKUP(A66,Seniors!A$2:E$811,5,0),999))))</f>
        <v>m</v>
      </c>
      <c r="J66" s="3">
        <f>IF(A66=0," ",COUNTIFS(B$1:B65,B66,I$1:I65,I66) + 1)</f>
        <v>27</v>
      </c>
      <c r="K66" s="23" t="str">
        <f>IF(A66=0," ",IF(B66="JUN",VLOOKUP(A66,Juniors!A$2:E$50,5,0),IF(B66="JOG",VLOOKUP(A66,Joggers!A$2:E$50,5,0),IF(B66="SEN",VLOOKUP(A66,Seniors!A$2:E$811,2,0),999))))</f>
        <v>WW</v>
      </c>
      <c r="L66" s="3" t="str">
        <f>IF((A66=0)," ",IF((Results!C48&gt;9),Results!B48 &amp; ":" &amp; Results!C48, Results!B48 &amp; ":0" &amp; Results!C48))</f>
        <v>33:36</v>
      </c>
      <c r="M66" s="3">
        <f>IF(A66=0, " ", IF(B66="JUN", " ", IF(B66="JOG",2, IF(D66="S",COUNTIF(D67:D$445,"S")+Header!B$9 + 1,Header!B$9))))</f>
        <v>5</v>
      </c>
    </row>
    <row r="67" spans="1:13" x14ac:dyDescent="0.25">
      <c r="A67" s="23">
        <f>Results!A49</f>
        <v>1197</v>
      </c>
      <c r="B67" s="3" t="str">
        <f>IF(A67=0," ",IF(COUNTIF(Juniors!A$2:A$50,A67)&gt;0,"JUN",IF(COUNTIF(Joggers!A$2:A$50,A67)&gt;0,"JOG","SEN")))</f>
        <v>SEN</v>
      </c>
      <c r="C67" s="3">
        <f>IF(B67&lt;&gt;"SEN"," ",COUNTIFS(K$1:K66,K67,I$1:I66,I67,B$1:B66,B67)+1)</f>
        <v>7</v>
      </c>
      <c r="D67" s="3" t="str">
        <f t="shared" si="1"/>
        <v xml:space="preserve"> </v>
      </c>
      <c r="F67" s="33">
        <f>IF(A67=0," ",COUNTIF(B$1:B66,B67) + 1)</f>
        <v>31</v>
      </c>
      <c r="G67" s="23" t="str">
        <f>IF(A67=0," ",IF(B67="JUN",VLOOKUP(A67,Juniors!A$2:E$50,2,0),IF(B67="JOG",VLOOKUP(A67,Joggers!A$2:E$50,2,0),IF(B67="SEN",VLOOKUP(A67,Seniors!A$2:E$811,3,0),999))))</f>
        <v>Mark</v>
      </c>
      <c r="H67" s="23" t="str">
        <f>IF(A67=0," ",IF(B67="JUN",VLOOKUP(A67,Juniors!A$2:E$50,3,0),IF(B67="JOG",VLOOKUP(A67,Joggers!A$2:E$50,3,0),IF(B67="SEN",VLOOKUP(A67,Seniors!A$2:E$811,4,0),999))))</f>
        <v>Pearce</v>
      </c>
      <c r="I67" s="3" t="str">
        <f>IF(A67=0," ",IF(B67="JUN",VLOOKUP(A67,Juniors!A$2:E$50,4,0),IF(B67="JOG",VLOOKUP(A67,Joggers!A$2:E$50,4,0),IF(B67="SEN",VLOOKUP(A67,Seniors!A$2:E$811,5,0),999))))</f>
        <v>m</v>
      </c>
      <c r="J67" s="3">
        <f>IF(A67=0," ",COUNTIFS(B$1:B66,B67,I$1:I66,I67) + 1)</f>
        <v>28</v>
      </c>
      <c r="K67" s="23" t="str">
        <f>IF(A67=0," ",IF(B67="JUN",VLOOKUP(A67,Juniors!A$2:E$50,5,0),IF(B67="JOG",VLOOKUP(A67,Joggers!A$2:E$50,5,0),IF(B67="SEN",VLOOKUP(A67,Seniors!A$2:E$811,2,0),999))))</f>
        <v>WW</v>
      </c>
      <c r="L67" s="3" t="str">
        <f>IF((A67=0)," ",IF((Results!C49&gt;9),Results!B49 &amp; ":" &amp; Results!C49, Results!B49 &amp; ":0" &amp; Results!C49))</f>
        <v>33:38</v>
      </c>
      <c r="M67" s="3">
        <f>IF(A67=0, " ", IF(B67="JUN", " ", IF(B67="JOG",2, IF(D67="S",COUNTIF(D68:D$445,"S")+Header!B$9 + 1,Header!B$9))))</f>
        <v>5</v>
      </c>
    </row>
    <row r="68" spans="1:13" x14ac:dyDescent="0.25">
      <c r="A68" s="23">
        <f>Results!A50</f>
        <v>401</v>
      </c>
      <c r="B68" s="3" t="str">
        <f>IF(A68=0," ",IF(COUNTIF(Juniors!A$2:A$50,A68)&gt;0,"JUN",IF(COUNTIF(Joggers!A$2:A$50,A68)&gt;0,"JOG","SEN")))</f>
        <v>SEN</v>
      </c>
      <c r="C68" s="3">
        <f>IF(B68&lt;&gt;"SEN"," ",COUNTIFS(K$1:K67,K68,I$1:I67,I68,B$1:B67,B68)+1)</f>
        <v>7</v>
      </c>
      <c r="D68" s="3" t="str">
        <f t="shared" si="1"/>
        <v xml:space="preserve"> </v>
      </c>
      <c r="F68" s="33">
        <f>IF(A68=0," ",COUNTIF(B$1:B67,B68) + 1)</f>
        <v>32</v>
      </c>
      <c r="G68" s="23" t="str">
        <f>IF(A68=0," ",IF(B68="JUN",VLOOKUP(A68,Juniors!A$2:E$50,2,0),IF(B68="JOG",VLOOKUP(A68,Joggers!A$2:E$50,2,0),IF(B68="SEN",VLOOKUP(A68,Seniors!A$2:E$811,3,0),999))))</f>
        <v>Will</v>
      </c>
      <c r="H68" s="23" t="str">
        <f>IF(A68=0," ",IF(B68="JUN",VLOOKUP(A68,Juniors!A$2:E$50,3,0),IF(B68="JOG",VLOOKUP(A68,Joggers!A$2:E$50,3,0),IF(B68="SEN",VLOOKUP(A68,Seniors!A$2:E$811,4,0),999))))</f>
        <v>Woodward</v>
      </c>
      <c r="I68" s="3" t="str">
        <f>IF(A68=0," ",IF(B68="JUN",VLOOKUP(A68,Juniors!A$2:E$50,4,0),IF(B68="JOG",VLOOKUP(A68,Joggers!A$2:E$50,4,0),IF(B68="SEN",VLOOKUP(A68,Seniors!A$2:E$811,5,0),999))))</f>
        <v>m</v>
      </c>
      <c r="J68" s="3">
        <f>IF(A68=0," ",COUNTIFS(B$1:B67,B68,I$1:I67,I68) + 1)</f>
        <v>29</v>
      </c>
      <c r="K68" s="23" t="str">
        <f>IF(A68=0," ",IF(B68="JUN",VLOOKUP(A68,Juniors!A$2:E$50,5,0),IF(B68="JOG",VLOOKUP(A68,Joggers!A$2:E$50,5,0),IF(B68="SEN",VLOOKUP(A68,Seniors!A$2:E$811,2,0),999))))</f>
        <v>DMV</v>
      </c>
      <c r="L68" s="3" t="str">
        <f>IF((A68=0)," ",IF((Results!C50&gt;9),Results!B50 &amp; ":" &amp; Results!C50, Results!B50 &amp; ":0" &amp; Results!C50))</f>
        <v>33:38</v>
      </c>
      <c r="M68" s="3">
        <f>IF(A68=0, " ", IF(B68="JUN", " ", IF(B68="JOG",2, IF(D68="S",COUNTIF(D69:D$445,"S")+Header!B$9 + 1,Header!B$9))))</f>
        <v>5</v>
      </c>
    </row>
    <row r="69" spans="1:13" x14ac:dyDescent="0.25">
      <c r="A69" s="23">
        <f>Results!A51</f>
        <v>1111</v>
      </c>
      <c r="B69" s="3" t="str">
        <f>IF(A69=0," ",IF(COUNTIF(Juniors!A$2:A$50,A69)&gt;0,"JUN",IF(COUNTIF(Joggers!A$2:A$50,A69)&gt;0,"JOG","SEN")))</f>
        <v>SEN</v>
      </c>
      <c r="C69" s="3">
        <f>IF(B69&lt;&gt;"SEN"," ",COUNTIFS(K$1:K68,K69,I$1:I68,I69,B$1:B68,B69)+1)</f>
        <v>8</v>
      </c>
      <c r="D69" s="3" t="str">
        <f t="shared" si="1"/>
        <v xml:space="preserve"> </v>
      </c>
      <c r="F69" s="33">
        <f>IF(A69=0," ",COUNTIF(B$1:B68,B69) + 1)</f>
        <v>33</v>
      </c>
      <c r="G69" s="23" t="str">
        <f>IF(A69=0," ",IF(B69="JUN",VLOOKUP(A69,Juniors!A$2:E$50,2,0),IF(B69="JOG",VLOOKUP(A69,Joggers!A$2:E$50,2,0),IF(B69="SEN",VLOOKUP(A69,Seniors!A$2:E$811,3,0),999))))</f>
        <v>Simon</v>
      </c>
      <c r="H69" s="23" t="str">
        <f>IF(A69=0," ",IF(B69="JUN",VLOOKUP(A69,Juniors!A$2:E$50,3,0),IF(B69="JOG",VLOOKUP(A69,Joggers!A$2:E$50,3,0),IF(B69="SEN",VLOOKUP(A69,Seniors!A$2:E$811,4,0),999))))</f>
        <v>Adams</v>
      </c>
      <c r="I69" s="3" t="str">
        <f>IF(A69=0," ",IF(B69="JUN",VLOOKUP(A69,Juniors!A$2:E$50,4,0),IF(B69="JOG",VLOOKUP(A69,Joggers!A$2:E$50,4,0),IF(B69="SEN",VLOOKUP(A69,Seniors!A$2:E$811,5,0),999))))</f>
        <v>m</v>
      </c>
      <c r="J69" s="3">
        <f>IF(A69=0," ",COUNTIFS(B$1:B68,B69,I$1:I68,I69) + 1)</f>
        <v>30</v>
      </c>
      <c r="K69" s="23" t="str">
        <f>IF(A69=0," ",IF(B69="JUN",VLOOKUP(A69,Juniors!A$2:E$50,5,0),IF(B69="JOG",VLOOKUP(A69,Joggers!A$2:E$50,5,0),IF(B69="SEN",VLOOKUP(A69,Seniors!A$2:E$811,2,0),999))))</f>
        <v>WW</v>
      </c>
      <c r="L69" s="3" t="str">
        <f>IF((A69=0)," ",IF((Results!C51&gt;9),Results!B51 &amp; ":" &amp; Results!C51, Results!B51 &amp; ":0" &amp; Results!C51))</f>
        <v>33:41</v>
      </c>
      <c r="M69" s="3">
        <f>IF(A69=0, " ", IF(B69="JUN", " ", IF(B69="JOG",2, IF(D69="S",COUNTIF(D70:D$445,"S")+Header!B$9 + 1,Header!B$9))))</f>
        <v>5</v>
      </c>
    </row>
    <row r="70" spans="1:13" x14ac:dyDescent="0.25">
      <c r="A70" s="23">
        <f>Results!A52</f>
        <v>968</v>
      </c>
      <c r="B70" s="3" t="str">
        <f>IF(A70=0," ",IF(COUNTIF(Juniors!A$2:A$50,A70)&gt;0,"JUN",IF(COUNTIF(Joggers!A$2:A$50,A70)&gt;0,"JOG","SEN")))</f>
        <v>SEN</v>
      </c>
      <c r="C70" s="3">
        <f>IF(B70&lt;&gt;"SEN"," ",COUNTIFS(K$1:K69,K70,I$1:I69,I70,B$1:B69,B70)+1)</f>
        <v>2</v>
      </c>
      <c r="D70" s="3" t="str">
        <f t="shared" si="1"/>
        <v>S</v>
      </c>
      <c r="F70" s="33">
        <f>IF(A70=0," ",COUNTIF(B$1:B69,B70) + 1)</f>
        <v>34</v>
      </c>
      <c r="G70" s="23" t="str">
        <f>IF(A70=0," ",IF(B70="JUN",VLOOKUP(A70,Juniors!A$2:E$50,2,0),IF(B70="JOG",VLOOKUP(A70,Joggers!A$2:E$50,2,0),IF(B70="SEN",VLOOKUP(A70,Seniors!A$2:E$811,3,0),999))))</f>
        <v>Josh</v>
      </c>
      <c r="H70" s="23" t="str">
        <f>IF(A70=0," ",IF(B70="JUN",VLOOKUP(A70,Juniors!A$2:E$50,3,0),IF(B70="JOG",VLOOKUP(A70,Joggers!A$2:E$50,3,0),IF(B70="SEN",VLOOKUP(A70,Seniors!A$2:E$811,4,0),999))))</f>
        <v>Tiffin</v>
      </c>
      <c r="I70" s="3" t="str">
        <f>IF(A70=0," ",IF(B70="JUN",VLOOKUP(A70,Juniors!A$2:E$50,4,0),IF(B70="JOG",VLOOKUP(A70,Joggers!A$2:E$50,4,0),IF(B70="SEN",VLOOKUP(A70,Seniors!A$2:E$811,5,0),999))))</f>
        <v>m</v>
      </c>
      <c r="J70" s="3">
        <f>IF(A70=0," ",COUNTIFS(B$1:B69,B70,I$1:I69,I70) + 1)</f>
        <v>31</v>
      </c>
      <c r="K70" s="23" t="str">
        <f>IF(A70=0," ",IF(B70="JUN",VLOOKUP(A70,Juniors!A$2:E$50,5,0),IF(B70="JOG",VLOOKUP(A70,Joggers!A$2:E$50,5,0),IF(B70="SEN",VLOOKUP(A70,Seniors!A$2:E$811,2,0),999))))</f>
        <v>RR</v>
      </c>
      <c r="L70" s="3" t="str">
        <f>IF((A70=0)," ",IF((Results!C52&gt;9),Results!B52 &amp; ":" &amp; Results!C52, Results!B52 &amp; ":0" &amp; Results!C52))</f>
        <v>33:53</v>
      </c>
      <c r="M70" s="3">
        <f>IF(A70=0, " ", IF(B70="JUN", " ", IF(B70="JOG",2, IF(D70="S",COUNTIF(D71:D$445,"S")+Header!B$9 + 1,Header!B$9))))</f>
        <v>54</v>
      </c>
    </row>
    <row r="71" spans="1:13" x14ac:dyDescent="0.25">
      <c r="A71" s="23">
        <f>Results!A53</f>
        <v>461</v>
      </c>
      <c r="B71" s="3" t="str">
        <f>IF(A71=0," ",IF(COUNTIF(Juniors!A$2:A$50,A71)&gt;0,"JUN",IF(COUNTIF(Joggers!A$2:A$50,A71)&gt;0,"JOG","SEN")))</f>
        <v>SEN</v>
      </c>
      <c r="C71" s="3">
        <f>IF(B71&lt;&gt;"SEN"," ",COUNTIFS(K$1:K70,K71,I$1:I70,I71,B$1:B70,B71)+1)</f>
        <v>2</v>
      </c>
      <c r="D71" s="3" t="str">
        <f t="shared" si="1"/>
        <v>S</v>
      </c>
      <c r="F71" s="33">
        <f>IF(A71=0," ",COUNTIF(B$1:B70,B71) + 1)</f>
        <v>35</v>
      </c>
      <c r="G71" s="23" t="str">
        <f>IF(A71=0," ",IF(B71="JUN",VLOOKUP(A71,Juniors!A$2:E$50,2,0),IF(B71="JOG",VLOOKUP(A71,Joggers!A$2:E$50,2,0),IF(B71="SEN",VLOOKUP(A71,Seniors!A$2:E$811,3,0),999))))</f>
        <v>Ruth</v>
      </c>
      <c r="H71" s="23" t="str">
        <f>IF(A71=0," ",IF(B71="JUN",VLOOKUP(A71,Juniors!A$2:E$50,3,0),IF(B71="JOG",VLOOKUP(A71,Joggers!A$2:E$50,3,0),IF(B71="SEN",VLOOKUP(A71,Seniors!A$2:E$811,4,0),999))))</f>
        <v>Kirkpatrick</v>
      </c>
      <c r="I71" s="3" t="str">
        <f>IF(A71=0," ",IF(B71="JUN",VLOOKUP(A71,Juniors!A$2:E$50,4,0),IF(B71="JOG",VLOOKUP(A71,Joggers!A$2:E$50,4,0),IF(B71="SEN",VLOOKUP(A71,Seniors!A$2:E$811,5,0),999))))</f>
        <v>f</v>
      </c>
      <c r="J71" s="3">
        <f>IF(A71=0," ",COUNTIFS(B$1:B70,B71,I$1:I70,I71) + 1)</f>
        <v>4</v>
      </c>
      <c r="K71" s="23" t="str">
        <f>IF(A71=0," ",IF(B71="JUN",VLOOKUP(A71,Juniors!A$2:E$50,5,0),IF(B71="JOG",VLOOKUP(A71,Joggers!A$2:E$50,5,0),IF(B71="SEN",VLOOKUP(A71,Seniors!A$2:E$811,2,0),999))))</f>
        <v>DMV</v>
      </c>
      <c r="L71" s="3" t="str">
        <f>IF((A71=0)," ",IF((Results!C53&gt;9),Results!B53 &amp; ":" &amp; Results!C53, Results!B53 &amp; ":0" &amp; Results!C53))</f>
        <v>33:33</v>
      </c>
      <c r="M71" s="3">
        <f>IF(A71=0, " ", IF(B71="JUN", " ", IF(B71="JOG",2, IF(D71="S",COUNTIF(D72:D$445,"S")+Header!B$9 + 1,Header!B$9))))</f>
        <v>53</v>
      </c>
    </row>
    <row r="72" spans="1:13" x14ac:dyDescent="0.25">
      <c r="A72" s="23">
        <f>Results!A54</f>
        <v>473</v>
      </c>
      <c r="B72" s="3" t="str">
        <f>IF(A72=0," ",IF(COUNTIF(Juniors!A$2:A$50,A72)&gt;0,"JUN",IF(COUNTIF(Joggers!A$2:A$50,A72)&gt;0,"JOG","SEN")))</f>
        <v>SEN</v>
      </c>
      <c r="C72" s="3">
        <f>IF(B72&lt;&gt;"SEN"," ",COUNTIFS(K$1:K71,K72,I$1:I71,I72,B$1:B71,B72)+1)</f>
        <v>3</v>
      </c>
      <c r="D72" s="3" t="str">
        <f t="shared" si="1"/>
        <v>S</v>
      </c>
      <c r="F72" s="33">
        <f>IF(A72=0," ",COUNTIF(B$1:B71,B72) + 1)</f>
        <v>36</v>
      </c>
      <c r="G72" s="23" t="str">
        <f>IF(A72=0," ",IF(B72="JUN",VLOOKUP(A72,Juniors!A$2:E$50,2,0),IF(B72="JOG",VLOOKUP(A72,Joggers!A$2:E$50,2,0),IF(B72="SEN",VLOOKUP(A72,Seniors!A$2:E$811,3,0),999))))</f>
        <v>Gayle</v>
      </c>
      <c r="H72" s="23" t="str">
        <f>IF(A72=0," ",IF(B72="JUN",VLOOKUP(A72,Juniors!A$2:E$50,3,0),IF(B72="JOG",VLOOKUP(A72,Joggers!A$2:E$50,3,0),IF(B72="SEN",VLOOKUP(A72,Seniors!A$2:E$811,4,0),999))))</f>
        <v>Priestley</v>
      </c>
      <c r="I72" s="3" t="str">
        <f>IF(A72=0," ",IF(B72="JUN",VLOOKUP(A72,Juniors!A$2:E$50,4,0),IF(B72="JOG",VLOOKUP(A72,Joggers!A$2:E$50,4,0),IF(B72="SEN",VLOOKUP(A72,Seniors!A$2:E$811,5,0),999))))</f>
        <v>f</v>
      </c>
      <c r="J72" s="3">
        <f>IF(A72=0," ",COUNTIFS(B$1:B71,B72,I$1:I71,I72) + 1)</f>
        <v>5</v>
      </c>
      <c r="K72" s="23" t="str">
        <f>IF(A72=0," ",IF(B72="JUN",VLOOKUP(A72,Juniors!A$2:E$50,5,0),IF(B72="JOG",VLOOKUP(A72,Joggers!A$2:E$50,5,0),IF(B72="SEN",VLOOKUP(A72,Seniors!A$2:E$811,2,0),999))))</f>
        <v>DMV</v>
      </c>
      <c r="L72" s="3" t="str">
        <f>IF((A72=0)," ",IF((Results!C54&gt;9),Results!B54 &amp; ":" &amp; Results!C54, Results!B54 &amp; ":0" &amp; Results!C54))</f>
        <v>33:35</v>
      </c>
      <c r="M72" s="3">
        <f>IF(A72=0, " ", IF(B72="JUN", " ", IF(B72="JOG",2, IF(D72="S",COUNTIF(D73:D$445,"S")+Header!B$9 + 1,Header!B$9))))</f>
        <v>52</v>
      </c>
    </row>
    <row r="73" spans="1:13" x14ac:dyDescent="0.25">
      <c r="A73" s="23">
        <f>Results!A56</f>
        <v>375</v>
      </c>
      <c r="B73" s="3" t="str">
        <f>IF(A73=0," ",IF(COUNTIF(Juniors!A$2:A$50,A73)&gt;0,"JUN",IF(COUNTIF(Joggers!A$2:A$50,A73)&gt;0,"JOG","SEN")))</f>
        <v>SEN</v>
      </c>
      <c r="C73" s="3">
        <f>IF(B73&lt;&gt;"SEN"," ",COUNTIFS(K$1:K72,K73,I$1:I72,I73,B$1:B72,B73)+1)</f>
        <v>8</v>
      </c>
      <c r="D73" s="3" t="str">
        <f t="shared" si="1"/>
        <v xml:space="preserve"> </v>
      </c>
      <c r="F73" s="33">
        <f>IF(A73=0," ",COUNTIF(B$1:B72,B73) + 1)</f>
        <v>37</v>
      </c>
      <c r="G73" s="23" t="str">
        <f>IF(A73=0," ",IF(B73="JUN",VLOOKUP(A73,Juniors!A$2:E$50,2,0),IF(B73="JOG",VLOOKUP(A73,Joggers!A$2:E$50,2,0),IF(B73="SEN",VLOOKUP(A73,Seniors!A$2:E$811,3,0),999))))</f>
        <v>Kevin</v>
      </c>
      <c r="H73" s="23" t="str">
        <f>IF(A73=0," ",IF(B73="JUN",VLOOKUP(A73,Juniors!A$2:E$50,3,0),IF(B73="JOG",VLOOKUP(A73,Joggers!A$2:E$50,3,0),IF(B73="SEN",VLOOKUP(A73,Seniors!A$2:E$811,4,0),999))))</f>
        <v>Stroud</v>
      </c>
      <c r="I73" s="3" t="str">
        <f>IF(A73=0," ",IF(B73="JUN",VLOOKUP(A73,Juniors!A$2:E$50,4,0),IF(B73="JOG",VLOOKUP(A73,Joggers!A$2:E$50,4,0),IF(B73="SEN",VLOOKUP(A73,Seniors!A$2:E$811,5,0),999))))</f>
        <v>m</v>
      </c>
      <c r="J73" s="3">
        <f>IF(A73=0," ",COUNTIFS(B$1:B72,B73,I$1:I72,I73) + 1)</f>
        <v>32</v>
      </c>
      <c r="K73" s="23" t="str">
        <f>IF(A73=0," ",IF(B73="JUN",VLOOKUP(A73,Juniors!A$2:E$50,5,0),IF(B73="JOG",VLOOKUP(A73,Joggers!A$2:E$50,5,0),IF(B73="SEN",VLOOKUP(A73,Seniors!A$2:E$811,2,0),999))))</f>
        <v>DMV</v>
      </c>
      <c r="L73" s="3" t="str">
        <f>IF((A73=0)," ",IF((Results!C56&gt;9),Results!B56 &amp; ":" &amp; Results!C56, Results!B56 &amp; ":0" &amp; Results!C56))</f>
        <v>34:04</v>
      </c>
      <c r="M73" s="3">
        <f>IF(A73=0, " ", IF(B73="JUN", " ", IF(B73="JOG",2, IF(D73="S",COUNTIF(D74:D$445,"S")+Header!B$9 + 1,Header!B$9))))</f>
        <v>5</v>
      </c>
    </row>
    <row r="74" spans="1:13" x14ac:dyDescent="0.25">
      <c r="A74" s="23">
        <f>Results!A57</f>
        <v>331</v>
      </c>
      <c r="B74" s="3" t="str">
        <f>IF(A74=0," ",IF(COUNTIF(Juniors!A$2:A$50,A74)&gt;0,"JUN",IF(COUNTIF(Joggers!A$2:A$50,A74)&gt;0,"JOG","SEN")))</f>
        <v>SEN</v>
      </c>
      <c r="C74" s="3">
        <f>IF(B74&lt;&gt;"SEN"," ",COUNTIFS(K$1:K73,K74,I$1:I73,I74,B$1:B73,B74)+1)</f>
        <v>9</v>
      </c>
      <c r="D74" s="3" t="str">
        <f t="shared" si="1"/>
        <v xml:space="preserve"> </v>
      </c>
      <c r="F74" s="33">
        <f>IF(A74=0," ",COUNTIF(B$1:B73,B74) + 1)</f>
        <v>38</v>
      </c>
      <c r="G74" s="23" t="str">
        <f>IF(A74=0," ",IF(B74="JUN",VLOOKUP(A74,Juniors!A$2:E$50,2,0),IF(B74="JOG",VLOOKUP(A74,Joggers!A$2:E$50,2,0),IF(B74="SEN",VLOOKUP(A74,Seniors!A$2:E$811,3,0),999))))</f>
        <v>Josh</v>
      </c>
      <c r="H74" s="23" t="str">
        <f>IF(A74=0," ",IF(B74="JUN",VLOOKUP(A74,Juniors!A$2:E$50,3,0),IF(B74="JOG",VLOOKUP(A74,Joggers!A$2:E$50,3,0),IF(B74="SEN",VLOOKUP(A74,Seniors!A$2:E$811,4,0),999))))</f>
        <v>Earl</v>
      </c>
      <c r="I74" s="3" t="str">
        <f>IF(A74=0," ",IF(B74="JUN",VLOOKUP(A74,Juniors!A$2:E$50,4,0),IF(B74="JOG",VLOOKUP(A74,Joggers!A$2:E$50,4,0),IF(B74="SEN",VLOOKUP(A74,Seniors!A$2:E$811,5,0),999))))</f>
        <v>m</v>
      </c>
      <c r="J74" s="3">
        <f>IF(A74=0," ",COUNTIFS(B$1:B73,B74,I$1:I73,I74) + 1)</f>
        <v>33</v>
      </c>
      <c r="K74" s="23" t="str">
        <f>IF(A74=0," ",IF(B74="JUN",VLOOKUP(A74,Juniors!A$2:E$50,5,0),IF(B74="JOG",VLOOKUP(A74,Joggers!A$2:E$50,5,0),IF(B74="SEN",VLOOKUP(A74,Seniors!A$2:E$811,2,0),999))))</f>
        <v>DMV</v>
      </c>
      <c r="L74" s="3" t="str">
        <f>IF((A74=0)," ",IF((Results!C57&gt;9),Results!B57 &amp; ":" &amp; Results!C57, Results!B57 &amp; ":0" &amp; Results!C57))</f>
        <v>34:08</v>
      </c>
      <c r="M74" s="3">
        <f>IF(A74=0, " ", IF(B74="JUN", " ", IF(B74="JOG",2, IF(D74="S",COUNTIF(D75:D$445,"S")+Header!B$9 + 1,Header!B$9))))</f>
        <v>5</v>
      </c>
    </row>
    <row r="75" spans="1:13" x14ac:dyDescent="0.25">
      <c r="A75" s="23">
        <f>Results!A58</f>
        <v>882</v>
      </c>
      <c r="B75" s="3" t="str">
        <f>IF(A75=0," ",IF(COUNTIF(Juniors!A$2:A$50,A75)&gt;0,"JUN",IF(COUNTIF(Joggers!A$2:A$50,A75)&gt;0,"JOG","SEN")))</f>
        <v>SEN</v>
      </c>
      <c r="C75" s="3">
        <f>IF(B75&lt;&gt;"SEN"," ",COUNTIFS(K$1:K74,K75,I$1:I74,I75,B$1:B74,B75)+1)</f>
        <v>3</v>
      </c>
      <c r="D75" s="3" t="str">
        <f t="shared" si="1"/>
        <v>S</v>
      </c>
      <c r="F75" s="33">
        <f>IF(A75=0," ",COUNTIF(B$1:B74,B75) + 1)</f>
        <v>39</v>
      </c>
      <c r="G75" s="23" t="str">
        <f>IF(A75=0," ",IF(B75="JUN",VLOOKUP(A75,Juniors!A$2:E$50,2,0),IF(B75="JOG",VLOOKUP(A75,Joggers!A$2:E$50,2,0),IF(B75="SEN",VLOOKUP(A75,Seniors!A$2:E$811,3,0),999))))</f>
        <v>Simon</v>
      </c>
      <c r="H75" s="23" t="str">
        <f>IF(A75=0," ",IF(B75="JUN",VLOOKUP(A75,Juniors!A$2:E$50,3,0),IF(B75="JOG",VLOOKUP(A75,Joggers!A$2:E$50,3,0),IF(B75="SEN",VLOOKUP(A75,Seniors!A$2:E$811,4,0),999))))</f>
        <v>Felstead</v>
      </c>
      <c r="I75" s="3" t="str">
        <f>IF(A75=0," ",IF(B75="JUN",VLOOKUP(A75,Juniors!A$2:E$50,4,0),IF(B75="JOG",VLOOKUP(A75,Joggers!A$2:E$50,4,0),IF(B75="SEN",VLOOKUP(A75,Seniors!A$2:E$811,5,0),999))))</f>
        <v>m</v>
      </c>
      <c r="J75" s="3">
        <f>IF(A75=0," ",COUNTIFS(B$1:B74,B75,I$1:I74,I75) + 1)</f>
        <v>34</v>
      </c>
      <c r="K75" s="23" t="str">
        <f>IF(A75=0," ",IF(B75="JUN",VLOOKUP(A75,Juniors!A$2:E$50,5,0),IF(B75="JOG",VLOOKUP(A75,Joggers!A$2:E$50,5,0),IF(B75="SEN",VLOOKUP(A75,Seniors!A$2:E$811,2,0),999))))</f>
        <v>RR</v>
      </c>
      <c r="L75" s="3" t="str">
        <f>IF((A75=0)," ",IF((Results!C58&gt;9),Results!B58 &amp; ":" &amp; Results!C58, Results!B58 &amp; ":0" &amp; Results!C58))</f>
        <v>34:09</v>
      </c>
      <c r="M75" s="3">
        <f>IF(A75=0, " ", IF(B75="JUN", " ", IF(B75="JOG",2, IF(D75="S",COUNTIF(D76:D$445,"S")+Header!B$9 + 1,Header!B$9))))</f>
        <v>51</v>
      </c>
    </row>
    <row r="76" spans="1:13" x14ac:dyDescent="0.25">
      <c r="A76" s="23">
        <f>Results!A59</f>
        <v>835</v>
      </c>
      <c r="B76" s="3" t="str">
        <f>IF(A76=0," ",IF(COUNTIF(Juniors!A$2:A$50,A76)&gt;0,"JUN",IF(COUNTIF(Joggers!A$2:A$50,A76)&gt;0,"JOG","SEN")))</f>
        <v>SEN</v>
      </c>
      <c r="C76" s="3">
        <f>IF(B76&lt;&gt;"SEN"," ",COUNTIFS(K$1:K75,K76,I$1:I75,I76,B$1:B75,B76)+1)</f>
        <v>6</v>
      </c>
      <c r="D76" s="3" t="str">
        <f t="shared" si="1"/>
        <v xml:space="preserve"> </v>
      </c>
      <c r="F76" s="33">
        <f>IF(A76=0," ",COUNTIF(B$1:B75,B76) + 1)</f>
        <v>40</v>
      </c>
      <c r="G76" s="23" t="str">
        <f>IF(A76=0," ",IF(B76="JUN",VLOOKUP(A76,Juniors!A$2:E$50,2,0),IF(B76="JOG",VLOOKUP(A76,Joggers!A$2:E$50,2,0),IF(B76="SEN",VLOOKUP(A76,Seniors!A$2:E$811,3,0),999))))</f>
        <v>Alastair</v>
      </c>
      <c r="H76" s="23" t="str">
        <f>IF(A76=0," ",IF(B76="JUN",VLOOKUP(A76,Juniors!A$2:E$50,3,0),IF(B76="JOG",VLOOKUP(A76,Joggers!A$2:E$50,3,0),IF(B76="SEN",VLOOKUP(A76,Seniors!A$2:E$811,4,0),999))))</f>
        <v>Swanepoel</v>
      </c>
      <c r="I76" s="3" t="str">
        <f>IF(A76=0," ",IF(B76="JUN",VLOOKUP(A76,Juniors!A$2:E$50,4,0),IF(B76="JOG",VLOOKUP(A76,Joggers!A$2:E$50,4,0),IF(B76="SEN",VLOOKUP(A76,Seniors!A$2:E$811,5,0),999))))</f>
        <v>m</v>
      </c>
      <c r="J76" s="3">
        <f>IF(A76=0," ",COUNTIFS(B$1:B75,B76,I$1:I75,I76) + 1)</f>
        <v>35</v>
      </c>
      <c r="K76" s="23" t="str">
        <f>IF(A76=0," ",IF(B76="JUN",VLOOKUP(A76,Juniors!A$2:E$50,5,0),IF(B76="JOG",VLOOKUP(A76,Joggers!A$2:E$50,5,0),IF(B76="SEN",VLOOKUP(A76,Seniors!A$2:E$811,2,0),999))))</f>
        <v>RPAC</v>
      </c>
      <c r="L76" s="3" t="str">
        <f>IF((A76=0)," ",IF((Results!C59&gt;9),Results!B59 &amp; ":" &amp; Results!C59, Results!B59 &amp; ":0" &amp; Results!C59))</f>
        <v>34:13</v>
      </c>
      <c r="M76" s="3">
        <f>IF(A76=0, " ", IF(B76="JUN", " ", IF(B76="JOG",2, IF(D76="S",COUNTIF(D77:D$445,"S")+Header!B$9 + 1,Header!B$9))))</f>
        <v>5</v>
      </c>
    </row>
    <row r="77" spans="1:13" x14ac:dyDescent="0.25">
      <c r="A77" s="23">
        <f>Results!A60</f>
        <v>1144</v>
      </c>
      <c r="B77" s="3" t="str">
        <f>IF(A77=0," ",IF(COUNTIF(Juniors!A$2:A$50,A77)&gt;0,"JUN",IF(COUNTIF(Joggers!A$2:A$50,A77)&gt;0,"JOG","SEN")))</f>
        <v>SEN</v>
      </c>
      <c r="C77" s="3">
        <f>IF(B77&lt;&gt;"SEN"," ",COUNTIFS(K$1:K76,K77,I$1:I76,I77,B$1:B76,B77)+1)</f>
        <v>9</v>
      </c>
      <c r="D77" s="3" t="str">
        <f t="shared" si="1"/>
        <v xml:space="preserve"> </v>
      </c>
      <c r="F77" s="33">
        <f>IF(A77=0," ",COUNTIF(B$1:B76,B77) + 1)</f>
        <v>41</v>
      </c>
      <c r="G77" s="23" t="str">
        <f>IF(A77=0," ",IF(B77="JUN",VLOOKUP(A77,Juniors!A$2:E$50,2,0),IF(B77="JOG",VLOOKUP(A77,Joggers!A$2:E$50,2,0),IF(B77="SEN",VLOOKUP(A77,Seniors!A$2:E$811,3,0),999))))</f>
        <v>Naval</v>
      </c>
      <c r="H77" s="23" t="str">
        <f>IF(A77=0," ",IF(B77="JUN",VLOOKUP(A77,Juniors!A$2:E$50,3,0),IF(B77="JOG",VLOOKUP(A77,Joggers!A$2:E$50,3,0),IF(B77="SEN",VLOOKUP(A77,Seniors!A$2:E$811,4,0),999))))</f>
        <v>Khanna</v>
      </c>
      <c r="I77" s="3" t="str">
        <f>IF(A77=0," ",IF(B77="JUN",VLOOKUP(A77,Juniors!A$2:E$50,4,0),IF(B77="JOG",VLOOKUP(A77,Joggers!A$2:E$50,4,0),IF(B77="SEN",VLOOKUP(A77,Seniors!A$2:E$811,5,0),999))))</f>
        <v>m</v>
      </c>
      <c r="J77" s="3">
        <f>IF(A77=0," ",COUNTIFS(B$1:B76,B77,I$1:I76,I77) + 1)</f>
        <v>36</v>
      </c>
      <c r="K77" s="23" t="str">
        <f>IF(A77=0," ",IF(B77="JUN",VLOOKUP(A77,Juniors!A$2:E$50,5,0),IF(B77="JOG",VLOOKUP(A77,Joggers!A$2:E$50,5,0),IF(B77="SEN",VLOOKUP(A77,Seniors!A$2:E$811,2,0),999))))</f>
        <v>WW</v>
      </c>
      <c r="L77" s="3" t="str">
        <f>IF((A77=0)," ",IF((Results!C60&gt;9),Results!B60 &amp; ":" &amp; Results!C60, Results!B60 &amp; ":0" &amp; Results!C60))</f>
        <v>34:16</v>
      </c>
      <c r="M77" s="3">
        <f>IF(A77=0, " ", IF(B77="JUN", " ", IF(B77="JOG",2, IF(D77="S",COUNTIF(D78:D$445,"S")+Header!B$9 + 1,Header!B$9))))</f>
        <v>5</v>
      </c>
    </row>
    <row r="78" spans="1:13" x14ac:dyDescent="0.25">
      <c r="A78" s="23">
        <f>Results!A61</f>
        <v>1063</v>
      </c>
      <c r="B78" s="3" t="str">
        <f>IF(A78=0," ",IF(COUNTIF(Juniors!A$2:A$50,A78)&gt;0,"JUN",IF(COUNTIF(Joggers!A$2:A$50,A78)&gt;0,"JOG","SEN")))</f>
        <v>SEN</v>
      </c>
      <c r="C78" s="3">
        <f>IF(B78&lt;&gt;"SEN"," ",COUNTIFS(K$1:K77,K78,I$1:I77,I78,B$1:B77,B78)+1)</f>
        <v>4</v>
      </c>
      <c r="D78" s="3" t="str">
        <f t="shared" si="1"/>
        <v>S</v>
      </c>
      <c r="F78" s="33">
        <f>IF(A78=0," ",COUNTIF(B$1:B77,B78) + 1)</f>
        <v>42</v>
      </c>
      <c r="G78" s="23" t="str">
        <f>IF(A78=0," ",IF(B78="JUN",VLOOKUP(A78,Juniors!A$2:E$50,2,0),IF(B78="JOG",VLOOKUP(A78,Joggers!A$2:E$50,2,0),IF(B78="SEN",VLOOKUP(A78,Seniors!A$2:E$811,3,0),999))))</f>
        <v>Henry</v>
      </c>
      <c r="H78" s="23" t="str">
        <f>IF(A78=0," ",IF(B78="JUN",VLOOKUP(A78,Juniors!A$2:E$50,3,0),IF(B78="JOG",VLOOKUP(A78,Joggers!A$2:E$50,3,0),IF(B78="SEN",VLOOKUP(A78,Seniors!A$2:E$811,4,0),999))))</f>
        <v>Sampson</v>
      </c>
      <c r="I78" s="3" t="str">
        <f>IF(A78=0," ",IF(B78="JUN",VLOOKUP(A78,Juniors!A$2:E$50,4,0),IF(B78="JOG",VLOOKUP(A78,Joggers!A$2:E$50,4,0),IF(B78="SEN",VLOOKUP(A78,Seniors!A$2:E$811,5,0),999))))</f>
        <v>m</v>
      </c>
      <c r="J78" s="3">
        <f>IF(A78=0," ",COUNTIFS(B$1:B77,B78,I$1:I77,I78) + 1)</f>
        <v>37</v>
      </c>
      <c r="K78" s="23" t="str">
        <f>IF(A78=0," ",IF(B78="JUN",VLOOKUP(A78,Juniors!A$2:E$50,5,0),IF(B78="JOG",VLOOKUP(A78,Joggers!A$2:E$50,5,0),IF(B78="SEN",VLOOKUP(A78,Seniors!A$2:E$811,2,0),999))))</f>
        <v>WH</v>
      </c>
      <c r="L78" s="3" t="str">
        <f>IF((A78=0)," ",IF((Results!C61&gt;9),Results!B61 &amp; ":" &amp; Results!C61, Results!B61 &amp; ":0" &amp; Results!C61))</f>
        <v>34:25</v>
      </c>
      <c r="M78" s="3">
        <f>IF(A78=0, " ", IF(B78="JUN", " ", IF(B78="JOG",2, IF(D78="S",COUNTIF(D79:D$445,"S")+Header!B$9 + 1,Header!B$9))))</f>
        <v>50</v>
      </c>
    </row>
    <row r="79" spans="1:13" x14ac:dyDescent="0.25">
      <c r="A79" s="23">
        <f>Results!A62</f>
        <v>399</v>
      </c>
      <c r="B79" s="3" t="str">
        <f>IF(A79=0," ",IF(COUNTIF(Juniors!A$2:A$50,A79)&gt;0,"JUN",IF(COUNTIF(Joggers!A$2:A$50,A79)&gt;0,"JOG","SEN")))</f>
        <v>SEN</v>
      </c>
      <c r="C79" s="3">
        <f>IF(B79&lt;&gt;"SEN"," ",COUNTIFS(K$1:K78,K79,I$1:I78,I79,B$1:B78,B79)+1)</f>
        <v>10</v>
      </c>
      <c r="D79" s="3" t="str">
        <f t="shared" si="1"/>
        <v xml:space="preserve"> </v>
      </c>
      <c r="F79" s="33">
        <f>IF(A79=0," ",COUNTIF(B$1:B78,B79) + 1)</f>
        <v>43</v>
      </c>
      <c r="G79" s="23" t="str">
        <f>IF(A79=0," ",IF(B79="JUN",VLOOKUP(A79,Juniors!A$2:E$50,2,0),IF(B79="JOG",VLOOKUP(A79,Joggers!A$2:E$50,2,0),IF(B79="SEN",VLOOKUP(A79,Seniors!A$2:E$811,3,0),999))))</f>
        <v>Briak</v>
      </c>
      <c r="H79" s="23" t="str">
        <f>IF(A79=0," ",IF(B79="JUN",VLOOKUP(A79,Juniors!A$2:E$50,3,0),IF(B79="JOG",VLOOKUP(A79,Joggers!A$2:E$50,3,0),IF(B79="SEN",VLOOKUP(A79,Seniors!A$2:E$811,4,0),999))))</f>
        <v>Kerr</v>
      </c>
      <c r="I79" s="3" t="str">
        <f>IF(A79=0," ",IF(B79="JUN",VLOOKUP(A79,Juniors!A$2:E$50,4,0),IF(B79="JOG",VLOOKUP(A79,Joggers!A$2:E$50,4,0),IF(B79="SEN",VLOOKUP(A79,Seniors!A$2:E$811,5,0),999))))</f>
        <v>m</v>
      </c>
      <c r="J79" s="3">
        <f>IF(A79=0," ",COUNTIFS(B$1:B78,B79,I$1:I78,I79) + 1)</f>
        <v>38</v>
      </c>
      <c r="K79" s="23" t="str">
        <f>IF(A79=0," ",IF(B79="JUN",VLOOKUP(A79,Juniors!A$2:E$50,5,0),IF(B79="JOG",VLOOKUP(A79,Joggers!A$2:E$50,5,0),IF(B79="SEN",VLOOKUP(A79,Seniors!A$2:E$811,2,0),999))))</f>
        <v>DMV</v>
      </c>
      <c r="L79" s="3" t="str">
        <f>IF((A79=0)," ",IF((Results!C62&gt;9),Results!B62 &amp; ":" &amp; Results!C62, Results!B62 &amp; ":0" &amp; Results!C62))</f>
        <v>34:34</v>
      </c>
      <c r="M79" s="3">
        <f>IF(A79=0, " ", IF(B79="JUN", " ", IF(B79="JOG",2, IF(D79="S",COUNTIF(D80:D$445,"S")+Header!B$9 + 1,Header!B$9))))</f>
        <v>5</v>
      </c>
    </row>
    <row r="80" spans="1:13" x14ac:dyDescent="0.25">
      <c r="A80" s="23">
        <f>Results!A63</f>
        <v>211</v>
      </c>
      <c r="B80" s="3" t="str">
        <f>IF(A80=0," ",IF(COUNTIF(Juniors!A$2:A$50,A80)&gt;0,"JUN",IF(COUNTIF(Joggers!A$2:A$50,A80)&gt;0,"JOG","SEN")))</f>
        <v>SEN</v>
      </c>
      <c r="C80" s="3">
        <f>IF(B80&lt;&gt;"SEN"," ",COUNTIFS(K$1:K79,K80,I$1:I79,I80,B$1:B79,B80)+1)</f>
        <v>5</v>
      </c>
      <c r="D80" s="3" t="str">
        <f t="shared" si="1"/>
        <v>S</v>
      </c>
      <c r="F80" s="33">
        <f>IF(A80=0," ",COUNTIF(B$1:B79,B80) + 1)</f>
        <v>44</v>
      </c>
      <c r="G80" s="23" t="str">
        <f>IF(A80=0," ",IF(B80="JUN",VLOOKUP(A80,Juniors!A$2:E$50,2,0),IF(B80="JOG",VLOOKUP(A80,Joggers!A$2:E$50,2,0),IF(B80="SEN",VLOOKUP(A80,Seniors!A$2:E$811,3,0),999))))</f>
        <v>Peter</v>
      </c>
      <c r="H80" s="23" t="str">
        <f>IF(A80=0," ",IF(B80="JUN",VLOOKUP(A80,Juniors!A$2:E$50,3,0),IF(B80="JOG",VLOOKUP(A80,Joggers!A$2:E$50,3,0),IF(B80="SEN",VLOOKUP(A80,Seniors!A$2:E$811,4,0),999))))</f>
        <v>Duerden</v>
      </c>
      <c r="I80" s="3" t="str">
        <f>IF(A80=0," ",IF(B80="JUN",VLOOKUP(A80,Juniors!A$2:E$50,4,0),IF(B80="JOG",VLOOKUP(A80,Joggers!A$2:E$50,4,0),IF(B80="SEN",VLOOKUP(A80,Seniors!A$2:E$811,5,0),999))))</f>
        <v>m</v>
      </c>
      <c r="J80" s="3">
        <f>IF(A80=0," ",COUNTIFS(B$1:B79,B80,I$1:I79,I80) + 1)</f>
        <v>39</v>
      </c>
      <c r="K80" s="23" t="str">
        <f>IF(A80=0," ",IF(B80="JUN",VLOOKUP(A80,Juniors!A$2:E$50,5,0),IF(B80="JOG",VLOOKUP(A80,Joggers!A$2:E$50,5,0),IF(B80="SEN",VLOOKUP(A80,Seniors!A$2:E$811,2,0),999))))</f>
        <v>BVR</v>
      </c>
      <c r="L80" s="3" t="str">
        <f>IF((A80=0)," ",IF((Results!C63&gt;9),Results!B63 &amp; ":" &amp; Results!C63, Results!B63 &amp; ":0" &amp; Results!C63))</f>
        <v>34:39</v>
      </c>
      <c r="M80" s="3">
        <f>IF(A80=0, " ", IF(B80="JUN", " ", IF(B80="JOG",2, IF(D80="S",COUNTIF(D81:D$445,"S")+Header!B$9 + 1,Header!B$9))))</f>
        <v>49</v>
      </c>
    </row>
    <row r="81" spans="1:13" x14ac:dyDescent="0.25">
      <c r="A81" s="23">
        <f>Results!A64</f>
        <v>755</v>
      </c>
      <c r="B81" s="3" t="str">
        <f>IF(A81=0," ",IF(COUNTIF(Juniors!A$2:A$50,A81)&gt;0,"JUN",IF(COUNTIF(Joggers!A$2:A$50,A81)&gt;0,"JOG","SEN")))</f>
        <v>SEN</v>
      </c>
      <c r="C81" s="3">
        <f>IF(B81&lt;&gt;"SEN"," ",COUNTIFS(K$1:K80,K81,I$1:I80,I81,B$1:B80,B81)+1)</f>
        <v>1</v>
      </c>
      <c r="D81" s="3" t="str">
        <f t="shared" si="1"/>
        <v>S</v>
      </c>
      <c r="F81" s="33">
        <f>IF(A81=0," ",COUNTIF(B$1:B80,B81) + 1)</f>
        <v>45</v>
      </c>
      <c r="G81" s="23" t="str">
        <f>IF(A81=0," ",IF(B81="JUN",VLOOKUP(A81,Juniors!A$2:E$50,2,0),IF(B81="JOG",VLOOKUP(A81,Joggers!A$2:E$50,2,0),IF(B81="SEN",VLOOKUP(A81,Seniors!A$2:E$811,3,0),999))))</f>
        <v>Craig</v>
      </c>
      <c r="H81" s="23" t="str">
        <f>IF(A81=0," ",IF(B81="JUN",VLOOKUP(A81,Juniors!A$2:E$50,3,0),IF(B81="JOG",VLOOKUP(A81,Joggers!A$2:E$50,3,0),IF(B81="SEN",VLOOKUP(A81,Seniors!A$2:E$811,4,0),999))))</f>
        <v>Waddle</v>
      </c>
      <c r="I81" s="3" t="str">
        <f>IF(A81=0," ",IF(B81="JUN",VLOOKUP(A81,Juniors!A$2:E$50,4,0),IF(B81="JOG",VLOOKUP(A81,Joggers!A$2:E$50,4,0),IF(B81="SEN",VLOOKUP(A81,Seniors!A$2:E$811,5,0),999))))</f>
        <v>m</v>
      </c>
      <c r="J81" s="3">
        <f>IF(A81=0," ",COUNTIFS(B$1:B80,B81,I$1:I80,I81) + 1)</f>
        <v>40</v>
      </c>
      <c r="K81" s="23" t="str">
        <f>IF(A81=0," ",IF(B81="JUN",VLOOKUP(A81,Juniors!A$2:E$50,5,0),IF(B81="JOG",VLOOKUP(A81,Joggers!A$2:E$50,5,0),IF(B81="SEN",VLOOKUP(A81,Seniors!A$2:E$811,2,0),999))))</f>
        <v>PP</v>
      </c>
      <c r="L81" s="3" t="str">
        <f>IF((A81=0)," ",IF((Results!C64&gt;9),Results!B64 &amp; ":" &amp; Results!C64, Results!B64 &amp; ":0" &amp; Results!C64))</f>
        <v>34:56</v>
      </c>
      <c r="M81" s="3">
        <f>IF(A81=0, " ", IF(B81="JUN", " ", IF(B81="JOG",2, IF(D81="S",COUNTIF(D82:D$445,"S")+Header!B$9 + 1,Header!B$9))))</f>
        <v>48</v>
      </c>
    </row>
    <row r="82" spans="1:13" x14ac:dyDescent="0.25">
      <c r="A82" s="23">
        <f>Results!A66</f>
        <v>614</v>
      </c>
      <c r="B82" s="3" t="str">
        <f>IF(A82=0," ",IF(COUNTIF(Juniors!A$2:A$50,A82)&gt;0,"JUN",IF(COUNTIF(Joggers!A$2:A$50,A82)&gt;0,"JOG","SEN")))</f>
        <v>SEN</v>
      </c>
      <c r="C82" s="3">
        <f>IF(B82&lt;&gt;"SEN"," ",COUNTIFS(K$1:K81,K82,I$1:I81,I82,B$1:B81,B82)+1)</f>
        <v>2</v>
      </c>
      <c r="D82" s="3" t="str">
        <f t="shared" si="1"/>
        <v>S</v>
      </c>
      <c r="F82" s="33">
        <f>IF(A82=0," ",COUNTIF(B$1:B81,B82) + 1)</f>
        <v>46</v>
      </c>
      <c r="G82" s="23" t="str">
        <f>IF(A82=0," ",IF(B82="JUN",VLOOKUP(A82,Juniors!A$2:E$50,2,0),IF(B82="JOG",VLOOKUP(A82,Joggers!A$2:E$50,2,0),IF(B82="SEN",VLOOKUP(A82,Seniors!A$2:E$811,3,0),999))))</f>
        <v>Richard</v>
      </c>
      <c r="H82" s="23" t="str">
        <f>IF(A82=0," ",IF(B82="JUN",VLOOKUP(A82,Juniors!A$2:E$50,3,0),IF(B82="JOG",VLOOKUP(A82,Joggers!A$2:E$50,3,0),IF(B82="SEN",VLOOKUP(A82,Seniors!A$2:E$811,4,0),999))))</f>
        <v>Holmes</v>
      </c>
      <c r="I82" s="3" t="str">
        <f>IF(A82=0," ",IF(B82="JUN",VLOOKUP(A82,Juniors!A$2:E$50,4,0),IF(B82="JOG",VLOOKUP(A82,Joggers!A$2:E$50,4,0),IF(B82="SEN",VLOOKUP(A82,Seniors!A$2:E$811,5,0),999))))</f>
        <v>m</v>
      </c>
      <c r="J82" s="3">
        <f>IF(A82=0," ",COUNTIFS(B$1:B81,B82,I$1:I81,I82) + 1)</f>
        <v>41</v>
      </c>
      <c r="K82" s="23" t="str">
        <f>IF(A82=0," ",IF(B82="JUN",VLOOKUP(A82,Juniors!A$2:E$50,5,0),IF(B82="JOG",VLOOKUP(A82,Joggers!A$2:E$50,5,0),IF(B82="SEN",VLOOKUP(A82,Seniors!A$2:E$811,2,0),999))))</f>
        <v>EO</v>
      </c>
      <c r="L82" s="3" t="str">
        <f>IF((A82=0)," ",IF((Results!C66&gt;9),Results!B66 &amp; ":" &amp; Results!C66, Results!B66 &amp; ":0" &amp; Results!C66))</f>
        <v>35:33</v>
      </c>
      <c r="M82" s="3">
        <f>IF(A82=0, " ", IF(B82="JUN", " ", IF(B82="JOG",2, IF(D82="S",COUNTIF(D83:D$445,"S")+Header!B$9 + 1,Header!B$9))))</f>
        <v>47</v>
      </c>
    </row>
    <row r="83" spans="1:13" x14ac:dyDescent="0.25">
      <c r="A83" s="23">
        <f>Results!A67</f>
        <v>611</v>
      </c>
      <c r="B83" s="3" t="str">
        <f>IF(A83=0," ",IF(COUNTIF(Juniors!A$2:A$50,A83)&gt;0,"JUN",IF(COUNTIF(Joggers!A$2:A$50,A83)&gt;0,"JOG","SEN")))</f>
        <v>SEN</v>
      </c>
      <c r="C83" s="3">
        <f>IF(B83&lt;&gt;"SEN"," ",COUNTIFS(K$1:K82,K83,I$1:I82,I83,B$1:B82,B83)+1)</f>
        <v>3</v>
      </c>
      <c r="D83" s="3" t="str">
        <f t="shared" si="1"/>
        <v>S</v>
      </c>
      <c r="F83" s="33">
        <f>IF(A83=0," ",COUNTIF(B$1:B82,B83) + 1)</f>
        <v>47</v>
      </c>
      <c r="G83" s="23" t="str">
        <f>IF(A83=0," ",IF(B83="JUN",VLOOKUP(A83,Juniors!A$2:E$50,2,0),IF(B83="JOG",VLOOKUP(A83,Joggers!A$2:E$50,2,0),IF(B83="SEN",VLOOKUP(A83,Seniors!A$2:E$811,3,0),999))))</f>
        <v>Neil</v>
      </c>
      <c r="H83" s="23" t="str">
        <f>IF(A83=0," ",IF(B83="JUN",VLOOKUP(A83,Juniors!A$2:E$50,3,0),IF(B83="JOG",VLOOKUP(A83,Joggers!A$2:E$50,3,0),IF(B83="SEN",VLOOKUP(A83,Seniors!A$2:E$811,4,0),999))))</f>
        <v>Whitmore</v>
      </c>
      <c r="I83" s="3" t="str">
        <f>IF(A83=0," ",IF(B83="JUN",VLOOKUP(A83,Juniors!A$2:E$50,4,0),IF(B83="JOG",VLOOKUP(A83,Joggers!A$2:E$50,4,0),IF(B83="SEN",VLOOKUP(A83,Seniors!A$2:E$811,5,0),999))))</f>
        <v>m</v>
      </c>
      <c r="J83" s="3">
        <f>IF(A83=0," ",COUNTIFS(B$1:B82,B83,I$1:I82,I83) + 1)</f>
        <v>42</v>
      </c>
      <c r="K83" s="23" t="str">
        <f>IF(A83=0," ",IF(B83="JUN",VLOOKUP(A83,Juniors!A$2:E$50,5,0),IF(B83="JOG",VLOOKUP(A83,Joggers!A$2:E$50,5,0),IF(B83="SEN",VLOOKUP(A83,Seniors!A$2:E$811,2,0),999))))</f>
        <v>EO</v>
      </c>
      <c r="L83" s="3" t="str">
        <f>IF((A83=0)," ",IF((Results!C67&gt;9),Results!B67 &amp; ":" &amp; Results!C67, Results!B67 &amp; ":0" &amp; Results!C67))</f>
        <v>35:47</v>
      </c>
      <c r="M83" s="3">
        <f>IF(A83=0, " ", IF(B83="JUN", " ", IF(B83="JOG",2, IF(D83="S",COUNTIF(D84:D$445,"S")+Header!B$9 + 1,Header!B$9))))</f>
        <v>46</v>
      </c>
    </row>
    <row r="84" spans="1:13" x14ac:dyDescent="0.25">
      <c r="A84" s="23">
        <f>Results!A68</f>
        <v>255</v>
      </c>
      <c r="B84" s="3" t="str">
        <f>IF(A84=0," ",IF(COUNTIF(Juniors!A$2:A$50,A84)&gt;0,"JUN",IF(COUNTIF(Joggers!A$2:A$50,A84)&gt;0,"JOG","SEN")))</f>
        <v>SEN</v>
      </c>
      <c r="C84" s="3">
        <f>IF(B84&lt;&gt;"SEN"," ",COUNTIFS(K$1:K83,K84,I$1:I83,I84,B$1:B83,B84)+1)</f>
        <v>6</v>
      </c>
      <c r="D84" s="3" t="str">
        <f t="shared" si="1"/>
        <v xml:space="preserve"> </v>
      </c>
      <c r="F84" s="33">
        <f>IF(A84=0," ",COUNTIF(B$1:B83,B84) + 1)</f>
        <v>48</v>
      </c>
      <c r="G84" s="23" t="str">
        <f>IF(A84=0," ",IF(B84="JUN",VLOOKUP(A84,Juniors!A$2:E$50,2,0),IF(B84="JOG",VLOOKUP(A84,Joggers!A$2:E$50,2,0),IF(B84="SEN",VLOOKUP(A84,Seniors!A$2:E$811,3,0),999))))</f>
        <v>Ben</v>
      </c>
      <c r="H84" s="23" t="str">
        <f>IF(A84=0," ",IF(B84="JUN",VLOOKUP(A84,Juniors!A$2:E$50,3,0),IF(B84="JOG",VLOOKUP(A84,Joggers!A$2:E$50,3,0),IF(B84="SEN",VLOOKUP(A84,Seniors!A$2:E$811,4,0),999))))</f>
        <v>Williamson</v>
      </c>
      <c r="I84" s="3" t="str">
        <f>IF(A84=0," ",IF(B84="JUN",VLOOKUP(A84,Juniors!A$2:E$50,4,0),IF(B84="JOG",VLOOKUP(A84,Joggers!A$2:E$50,4,0),IF(B84="SEN",VLOOKUP(A84,Seniors!A$2:E$811,5,0),999))))</f>
        <v>m</v>
      </c>
      <c r="J84" s="3">
        <f>IF(A84=0," ",COUNTIFS(B$1:B83,B84,I$1:I83,I84) + 1)</f>
        <v>43</v>
      </c>
      <c r="K84" s="23" t="str">
        <f>IF(A84=0," ",IF(B84="JUN",VLOOKUP(A84,Juniors!A$2:E$50,5,0),IF(B84="JOG",VLOOKUP(A84,Joggers!A$2:E$50,5,0),IF(B84="SEN",VLOOKUP(A84,Seniors!A$2:E$811,2,0),999))))</f>
        <v>BVR</v>
      </c>
      <c r="L84" s="3" t="str">
        <f>IF((A84=0)," ",IF((Results!C68&gt;9),Results!B68 &amp; ":" &amp; Results!C68, Results!B68 &amp; ":0" &amp; Results!C68))</f>
        <v>35:49</v>
      </c>
      <c r="M84" s="3">
        <f>IF(A84=0, " ", IF(B84="JUN", " ", IF(B84="JOG",2, IF(D84="S",COUNTIF(D85:D$445,"S")+Header!B$9 + 1,Header!B$9))))</f>
        <v>5</v>
      </c>
    </row>
    <row r="85" spans="1:13" x14ac:dyDescent="0.25">
      <c r="A85" s="23">
        <f>Results!A69</f>
        <v>441</v>
      </c>
      <c r="B85" s="3" t="str">
        <f>IF(A85=0," ",IF(COUNTIF(Juniors!A$2:A$50,A85)&gt;0,"JUN",IF(COUNTIF(Joggers!A$2:A$50,A85)&gt;0,"JOG","SEN")))</f>
        <v>SEN</v>
      </c>
      <c r="C85" s="3">
        <f>IF(B85&lt;&gt;"SEN"," ",COUNTIFS(K$1:K84,K85,I$1:I84,I85,B$1:B84,B85)+1)</f>
        <v>4</v>
      </c>
      <c r="D85" s="3" t="str">
        <f t="shared" si="1"/>
        <v>S</v>
      </c>
      <c r="F85" s="33">
        <f>IF(A85=0," ",COUNTIF(B$1:B84,B85) + 1)</f>
        <v>49</v>
      </c>
      <c r="G85" s="23" t="str">
        <f>IF(A85=0," ",IF(B85="JUN",VLOOKUP(A85,Juniors!A$2:E$50,2,0),IF(B85="JOG",VLOOKUP(A85,Joggers!A$2:E$50,2,0),IF(B85="SEN",VLOOKUP(A85,Seniors!A$2:E$811,3,0),999))))</f>
        <v>Hannah</v>
      </c>
      <c r="H85" s="23" t="str">
        <f>IF(A85=0," ",IF(B85="JUN",VLOOKUP(A85,Juniors!A$2:E$50,3,0),IF(B85="JOG",VLOOKUP(A85,Joggers!A$2:E$50,3,0),IF(B85="SEN",VLOOKUP(A85,Seniors!A$2:E$811,4,0),999))))</f>
        <v>Burnett</v>
      </c>
      <c r="I85" s="3" t="str">
        <f>IF(A85=0," ",IF(B85="JUN",VLOOKUP(A85,Juniors!A$2:E$50,4,0),IF(B85="JOG",VLOOKUP(A85,Joggers!A$2:E$50,4,0),IF(B85="SEN",VLOOKUP(A85,Seniors!A$2:E$811,5,0),999))))</f>
        <v>f</v>
      </c>
      <c r="J85" s="3">
        <f>IF(A85=0," ",COUNTIFS(B$1:B84,B85,I$1:I84,I85) + 1)</f>
        <v>6</v>
      </c>
      <c r="K85" s="23" t="str">
        <f>IF(A85=0," ",IF(B85="JUN",VLOOKUP(A85,Juniors!A$2:E$50,5,0),IF(B85="JOG",VLOOKUP(A85,Joggers!A$2:E$50,5,0),IF(B85="SEN",VLOOKUP(A85,Seniors!A$2:E$811,2,0),999))))</f>
        <v>DMV</v>
      </c>
      <c r="L85" s="3" t="str">
        <f>IF((A85=0)," ",IF((Results!C69&gt;9),Results!B69 &amp; ":" &amp; Results!C69, Results!B69 &amp; ":0" &amp; Results!C69))</f>
        <v>35:59</v>
      </c>
      <c r="M85" s="3">
        <f>IF(A85=0, " ", IF(B85="JUN", " ", IF(B85="JOG",2, IF(D85="S",COUNTIF(D86:D$445,"S")+Header!B$9 + 1,Header!B$9))))</f>
        <v>45</v>
      </c>
    </row>
    <row r="86" spans="1:13" x14ac:dyDescent="0.25">
      <c r="A86" s="23">
        <f>Results!A70</f>
        <v>546</v>
      </c>
      <c r="B86" s="3" t="str">
        <f>IF(A86=0," ",IF(COUNTIF(Juniors!A$2:A$50,A86)&gt;0,"JUN",IF(COUNTIF(Joggers!A$2:A$50,A86)&gt;0,"JOG","SEN")))</f>
        <v>SEN</v>
      </c>
      <c r="C86" s="3">
        <f>IF(B86&lt;&gt;"SEN"," ",COUNTIFS(K$1:K85,K86,I$1:I85,I86,B$1:B85,B86)+1)</f>
        <v>4</v>
      </c>
      <c r="D86" s="3" t="str">
        <f t="shared" si="1"/>
        <v>S</v>
      </c>
      <c r="F86" s="33">
        <f>IF(A86=0," ",COUNTIF(B$1:B85,B86) + 1)</f>
        <v>50</v>
      </c>
      <c r="G86" s="23" t="str">
        <f>IF(A86=0," ",IF(B86="JUN",VLOOKUP(A86,Juniors!A$2:E$50,2,0),IF(B86="JOG",VLOOKUP(A86,Joggers!A$2:E$50,2,0),IF(B86="SEN",VLOOKUP(A86,Seniors!A$2:E$811,3,0),999))))</f>
        <v>Paul</v>
      </c>
      <c r="H86" s="23" t="str">
        <f>IF(A86=0," ",IF(B86="JUN",VLOOKUP(A86,Juniors!A$2:E$50,3,0),IF(B86="JOG",VLOOKUP(A86,Joggers!A$2:E$50,3,0),IF(B86="SEN",VLOOKUP(A86,Seniors!A$2:E$811,4,0),999))))</f>
        <v>Carter</v>
      </c>
      <c r="I86" s="3" t="str">
        <f>IF(A86=0," ",IF(B86="JUN",VLOOKUP(A86,Juniors!A$2:E$50,4,0),IF(B86="JOG",VLOOKUP(A86,Joggers!A$2:E$50,4,0),IF(B86="SEN",VLOOKUP(A86,Seniors!A$2:E$811,5,0),999))))</f>
        <v>m</v>
      </c>
      <c r="J86" s="3">
        <f>IF(A86=0," ",COUNTIFS(B$1:B85,B86,I$1:I85,I86) + 1)</f>
        <v>44</v>
      </c>
      <c r="K86" s="23" t="str">
        <f>IF(A86=0," ",IF(B86="JUN",VLOOKUP(A86,Juniors!A$2:E$50,5,0),IF(B86="JOG",VLOOKUP(A86,Joggers!A$2:E$50,5,0),IF(B86="SEN",VLOOKUP(A86,Seniors!A$2:E$811,2,0),999))))</f>
        <v>EO</v>
      </c>
      <c r="L86" s="3" t="str">
        <f>IF((A86=0)," ",IF((Results!C70&gt;9),Results!B70 &amp; ":" &amp; Results!C70, Results!B70 &amp; ":0" &amp; Results!C70))</f>
        <v>36:10</v>
      </c>
      <c r="M86" s="3">
        <f>IF(A86=0, " ", IF(B86="JUN", " ", IF(B86="JOG",2, IF(D86="S",COUNTIF(D87:D$445,"S")+Header!B$9 + 1,Header!B$9))))</f>
        <v>44</v>
      </c>
    </row>
    <row r="87" spans="1:13" x14ac:dyDescent="0.25">
      <c r="A87" s="23">
        <f>Results!A71</f>
        <v>328</v>
      </c>
      <c r="B87" s="3" t="str">
        <f>IF(A87=0," ",IF(COUNTIF(Juniors!A$2:A$50,A87)&gt;0,"JUN",IF(COUNTIF(Joggers!A$2:A$50,A87)&gt;0,"JOG","SEN")))</f>
        <v>SEN</v>
      </c>
      <c r="C87" s="3">
        <f>IF(B87&lt;&gt;"SEN"," ",COUNTIFS(K$1:K86,K87,I$1:I86,I87,B$1:B86,B87)+1)</f>
        <v>11</v>
      </c>
      <c r="D87" s="3" t="str">
        <f t="shared" si="1"/>
        <v xml:space="preserve"> </v>
      </c>
      <c r="F87" s="33">
        <f>IF(A87=0," ",COUNTIF(B$1:B86,B87) + 1)</f>
        <v>51</v>
      </c>
      <c r="G87" s="23" t="str">
        <f>IF(A87=0," ",IF(B87="JUN",VLOOKUP(A87,Juniors!A$2:E$50,2,0),IF(B87="JOG",VLOOKUP(A87,Joggers!A$2:E$50,2,0),IF(B87="SEN",VLOOKUP(A87,Seniors!A$2:E$811,3,0),999))))</f>
        <v>Niki</v>
      </c>
      <c r="H87" s="23" t="str">
        <f>IF(A87=0," ",IF(B87="JUN",VLOOKUP(A87,Juniors!A$2:E$50,3,0),IF(B87="JOG",VLOOKUP(A87,Joggers!A$2:E$50,3,0),IF(B87="SEN",VLOOKUP(A87,Seniors!A$2:E$811,4,0),999))))</f>
        <v>Dargue</v>
      </c>
      <c r="I87" s="3" t="str">
        <f>IF(A87=0," ",IF(B87="JUN",VLOOKUP(A87,Juniors!A$2:E$50,4,0),IF(B87="JOG",VLOOKUP(A87,Joggers!A$2:E$50,4,0),IF(B87="SEN",VLOOKUP(A87,Seniors!A$2:E$811,5,0),999))))</f>
        <v>m</v>
      </c>
      <c r="J87" s="3">
        <f>IF(A87=0," ",COUNTIFS(B$1:B86,B87,I$1:I86,I87) + 1)</f>
        <v>45</v>
      </c>
      <c r="K87" s="23" t="str">
        <f>IF(A87=0," ",IF(B87="JUN",VLOOKUP(A87,Juniors!A$2:E$50,5,0),IF(B87="JOG",VLOOKUP(A87,Joggers!A$2:E$50,5,0),IF(B87="SEN",VLOOKUP(A87,Seniors!A$2:E$811,2,0),999))))</f>
        <v>DMV</v>
      </c>
      <c r="L87" s="3" t="str">
        <f>IF((A87=0)," ",IF((Results!C71&gt;9),Results!B71 &amp; ":" &amp; Results!C71, Results!B71 &amp; ":0" &amp; Results!C71))</f>
        <v>36:19</v>
      </c>
      <c r="M87" s="3">
        <f>IF(A87=0, " ", IF(B87="JUN", " ", IF(B87="JOG",2, IF(D87="S",COUNTIF(D88:D$445,"S")+Header!B$9 + 1,Header!B$9))))</f>
        <v>5</v>
      </c>
    </row>
    <row r="88" spans="1:13" x14ac:dyDescent="0.25">
      <c r="A88" s="23">
        <f>Results!A72</f>
        <v>899</v>
      </c>
      <c r="B88" s="3" t="str">
        <f>IF(A88=0," ",IF(COUNTIF(Juniors!A$2:A$50,A88)&gt;0,"JUN",IF(COUNTIF(Joggers!A$2:A$50,A88)&gt;0,"JOG","SEN")))</f>
        <v>SEN</v>
      </c>
      <c r="C88" s="3">
        <f>IF(B88&lt;&gt;"SEN"," ",COUNTIFS(K$1:K87,K88,I$1:I87,I88,B$1:B87,B88)+1)</f>
        <v>4</v>
      </c>
      <c r="D88" s="3" t="str">
        <f t="shared" si="1"/>
        <v>S</v>
      </c>
      <c r="F88" s="33">
        <f>IF(A88=0," ",COUNTIF(B$1:B87,B88) + 1)</f>
        <v>52</v>
      </c>
      <c r="G88" s="23" t="str">
        <f>IF(A88=0," ",IF(B88="JUN",VLOOKUP(A88,Juniors!A$2:E$50,2,0),IF(B88="JOG",VLOOKUP(A88,Joggers!A$2:E$50,2,0),IF(B88="SEN",VLOOKUP(A88,Seniors!A$2:E$811,3,0),999))))</f>
        <v>Jeff</v>
      </c>
      <c r="H88" s="23" t="str">
        <f>IF(A88=0," ",IF(B88="JUN",VLOOKUP(A88,Juniors!A$2:E$50,3,0),IF(B88="JOG",VLOOKUP(A88,Joggers!A$2:E$50,3,0),IF(B88="SEN",VLOOKUP(A88,Seniors!A$2:E$811,4,0),999))))</f>
        <v>Lawrence</v>
      </c>
      <c r="I88" s="3" t="str">
        <f>IF(A88=0," ",IF(B88="JUN",VLOOKUP(A88,Juniors!A$2:E$50,4,0),IF(B88="JOG",VLOOKUP(A88,Joggers!A$2:E$50,4,0),IF(B88="SEN",VLOOKUP(A88,Seniors!A$2:E$811,5,0),999))))</f>
        <v>m</v>
      </c>
      <c r="J88" s="3">
        <f>IF(A88=0," ",COUNTIFS(B$1:B87,B88,I$1:I87,I88) + 1)</f>
        <v>46</v>
      </c>
      <c r="K88" s="23" t="str">
        <f>IF(A88=0," ",IF(B88="JUN",VLOOKUP(A88,Juniors!A$2:E$50,5,0),IF(B88="JOG",VLOOKUP(A88,Joggers!A$2:E$50,5,0),IF(B88="SEN",VLOOKUP(A88,Seniors!A$2:E$811,2,0),999))))</f>
        <v>RR</v>
      </c>
      <c r="L88" s="3" t="str">
        <f>IF((A88=0)," ",IF((Results!C72&gt;9),Results!B72 &amp; ":" &amp; Results!C72, Results!B72 &amp; ":0" &amp; Results!C72))</f>
        <v>36:29</v>
      </c>
      <c r="M88" s="3">
        <f>IF(A88=0, " ", IF(B88="JUN", " ", IF(B88="JOG",2, IF(D88="S",COUNTIF(D89:D$445,"S")+Header!B$9 + 1,Header!B$9))))</f>
        <v>43</v>
      </c>
    </row>
    <row r="89" spans="1:13" x14ac:dyDescent="0.25">
      <c r="A89" s="23">
        <f>Results!A73</f>
        <v>810</v>
      </c>
      <c r="B89" s="3" t="str">
        <f>IF(A89=0," ",IF(COUNTIF(Juniors!A$2:A$50,A89)&gt;0,"JUN",IF(COUNTIF(Joggers!A$2:A$50,A89)&gt;0,"JOG","SEN")))</f>
        <v>SEN</v>
      </c>
      <c r="C89" s="3">
        <f>IF(B89&lt;&gt;"SEN"," ",COUNTIFS(K$1:K88,K89,I$1:I88,I89,B$1:B88,B89)+1)</f>
        <v>7</v>
      </c>
      <c r="D89" s="3" t="str">
        <f t="shared" si="1"/>
        <v xml:space="preserve"> </v>
      </c>
      <c r="F89" s="33">
        <f>IF(A89=0," ",COUNTIF(B$1:B88,B89) + 1)</f>
        <v>53</v>
      </c>
      <c r="G89" s="23" t="str">
        <f>IF(A89=0," ",IF(B89="JUN",VLOOKUP(A89,Juniors!A$2:E$50,2,0),IF(B89="JOG",VLOOKUP(A89,Joggers!A$2:E$50,2,0),IF(B89="SEN",VLOOKUP(A89,Seniors!A$2:E$811,3,0),999))))</f>
        <v>Mike</v>
      </c>
      <c r="H89" s="23" t="str">
        <f>IF(A89=0," ",IF(B89="JUN",VLOOKUP(A89,Juniors!A$2:E$50,3,0),IF(B89="JOG",VLOOKUP(A89,Joggers!A$2:E$50,3,0),IF(B89="SEN",VLOOKUP(A89,Seniors!A$2:E$811,4,0),999))))</f>
        <v>Pocock</v>
      </c>
      <c r="I89" s="3" t="str">
        <f>IF(A89=0," ",IF(B89="JUN",VLOOKUP(A89,Juniors!A$2:E$50,4,0),IF(B89="JOG",VLOOKUP(A89,Joggers!A$2:E$50,4,0),IF(B89="SEN",VLOOKUP(A89,Seniors!A$2:E$811,5,0),999))))</f>
        <v>m</v>
      </c>
      <c r="J89" s="3">
        <f>IF(A89=0," ",COUNTIFS(B$1:B88,B89,I$1:I88,I89) + 1)</f>
        <v>47</v>
      </c>
      <c r="K89" s="23" t="str">
        <f>IF(A89=0," ",IF(B89="JUN",VLOOKUP(A89,Juniors!A$2:E$50,5,0),IF(B89="JOG",VLOOKUP(A89,Joggers!A$2:E$50,5,0),IF(B89="SEN",VLOOKUP(A89,Seniors!A$2:E$811,2,0),999))))</f>
        <v>RPAC</v>
      </c>
      <c r="L89" s="3" t="str">
        <f>IF((A89=0)," ",IF((Results!C73&gt;9),Results!B73 &amp; ":" &amp; Results!C73, Results!B73 &amp; ":0" &amp; Results!C73))</f>
        <v>36:36</v>
      </c>
      <c r="M89" s="3">
        <f>IF(A89=0, " ", IF(B89="JUN", " ", IF(B89="JOG",2, IF(D89="S",COUNTIF(D90:D$445,"S")+Header!B$9 + 1,Header!B$9))))</f>
        <v>5</v>
      </c>
    </row>
    <row r="90" spans="1:13" x14ac:dyDescent="0.25">
      <c r="A90" s="23">
        <f>Results!A74</f>
        <v>923</v>
      </c>
      <c r="B90" s="3" t="str">
        <f>IF(A90=0," ",IF(COUNTIF(Juniors!A$2:A$50,A90)&gt;0,"JUN",IF(COUNTIF(Joggers!A$2:A$50,A90)&gt;0,"JOG","SEN")))</f>
        <v>SEN</v>
      </c>
      <c r="C90" s="3">
        <f>IF(B90&lt;&gt;"SEN"," ",COUNTIFS(K$1:K89,K90,I$1:I89,I90,B$1:B89,B90)+1)</f>
        <v>5</v>
      </c>
      <c r="D90" s="3" t="str">
        <f t="shared" si="1"/>
        <v>S</v>
      </c>
      <c r="F90" s="33">
        <f>IF(A90=0," ",COUNTIF(B$1:B89,B90) + 1)</f>
        <v>54</v>
      </c>
      <c r="G90" s="23" t="str">
        <f>IF(A90=0," ",IF(B90="JUN",VLOOKUP(A90,Juniors!A$2:E$50,2,0),IF(B90="JOG",VLOOKUP(A90,Joggers!A$2:E$50,2,0),IF(B90="SEN",VLOOKUP(A90,Seniors!A$2:E$811,3,0),999))))</f>
        <v>Graeme</v>
      </c>
      <c r="H90" s="23" t="str">
        <f>IF(A90=0," ",IF(B90="JUN",VLOOKUP(A90,Juniors!A$2:E$50,3,0),IF(B90="JOG",VLOOKUP(A90,Joggers!A$2:E$50,3,0),IF(B90="SEN",VLOOKUP(A90,Seniors!A$2:E$811,4,0),999))))</f>
        <v>Wellard</v>
      </c>
      <c r="I90" s="3" t="str">
        <f>IF(A90=0," ",IF(B90="JUN",VLOOKUP(A90,Juniors!A$2:E$50,4,0),IF(B90="JOG",VLOOKUP(A90,Joggers!A$2:E$50,4,0),IF(B90="SEN",VLOOKUP(A90,Seniors!A$2:E$811,5,0),999))))</f>
        <v>m</v>
      </c>
      <c r="J90" s="3">
        <f>IF(A90=0," ",COUNTIFS(B$1:B89,B90,I$1:I89,I90) + 1)</f>
        <v>48</v>
      </c>
      <c r="K90" s="23" t="str">
        <f>IF(A90=0," ",IF(B90="JUN",VLOOKUP(A90,Juniors!A$2:E$50,5,0),IF(B90="JOG",VLOOKUP(A90,Joggers!A$2:E$50,5,0),IF(B90="SEN",VLOOKUP(A90,Seniors!A$2:E$811,2,0),999))))</f>
        <v>RR</v>
      </c>
      <c r="L90" s="3" t="str">
        <f>IF((A90=0)," ",IF((Results!C74&gt;9),Results!B74 &amp; ":" &amp; Results!C74, Results!B74 &amp; ":0" &amp; Results!C74))</f>
        <v>36:54</v>
      </c>
      <c r="M90" s="3">
        <f>IF(A90=0, " ", IF(B90="JUN", " ", IF(B90="JOG",2, IF(D90="S",COUNTIF(D91:D$445,"S")+Header!B$9 + 1,Header!B$9))))</f>
        <v>42</v>
      </c>
    </row>
    <row r="91" spans="1:13" x14ac:dyDescent="0.25">
      <c r="A91" s="23">
        <f>Results!A75</f>
        <v>267</v>
      </c>
      <c r="B91" s="3" t="str">
        <f>IF(A91=0," ",IF(COUNTIF(Juniors!A$2:A$50,A91)&gt;0,"JUN",IF(COUNTIF(Joggers!A$2:A$50,A91)&gt;0,"JOG","SEN")))</f>
        <v>SEN</v>
      </c>
      <c r="C91" s="3">
        <f>IF(B91&lt;&gt;"SEN"," ",COUNTIFS(K$1:K90,K91,I$1:I90,I91,B$1:B90,B91)+1)</f>
        <v>1</v>
      </c>
      <c r="D91" s="3" t="str">
        <f t="shared" si="1"/>
        <v>S</v>
      </c>
      <c r="F91" s="33">
        <f>IF(A91=0," ",COUNTIF(B$1:B90,B91) + 1)</f>
        <v>55</v>
      </c>
      <c r="G91" s="23" t="str">
        <f>IF(A91=0," ",IF(B91="JUN",VLOOKUP(A91,Juniors!A$2:E$50,2,0),IF(B91="JOG",VLOOKUP(A91,Joggers!A$2:E$50,2,0),IF(B91="SEN",VLOOKUP(A91,Seniors!A$2:E$811,3,0),999))))</f>
        <v>Roo</v>
      </c>
      <c r="H91" s="23" t="str">
        <f>IF(A91=0," ",IF(B91="JUN",VLOOKUP(A91,Juniors!A$2:E$50,3,0),IF(B91="JOG",VLOOKUP(A91,Joggers!A$2:E$50,3,0),IF(B91="SEN",VLOOKUP(A91,Seniors!A$2:E$811,4,0),999))))</f>
        <v>Wooldridge</v>
      </c>
      <c r="I91" s="3" t="str">
        <f>IF(A91=0," ",IF(B91="JUN",VLOOKUP(A91,Juniors!A$2:E$50,4,0),IF(B91="JOG",VLOOKUP(A91,Joggers!A$2:E$50,4,0),IF(B91="SEN",VLOOKUP(A91,Seniors!A$2:E$811,5,0),999))))</f>
        <v>f</v>
      </c>
      <c r="J91" s="3">
        <f>IF(A91=0," ",COUNTIFS(B$1:B90,B91,I$1:I90,I91) + 1)</f>
        <v>7</v>
      </c>
      <c r="K91" s="23" t="str">
        <f>IF(A91=0," ",IF(B91="JUN",VLOOKUP(A91,Juniors!A$2:E$50,5,0),IF(B91="JOG",VLOOKUP(A91,Joggers!A$2:E$50,5,0),IF(B91="SEN",VLOOKUP(A91,Seniors!A$2:E$811,2,0),999))))</f>
        <v>BVR</v>
      </c>
      <c r="L91" s="3" t="str">
        <f>IF((A91=0)," ",IF((Results!C75&gt;9),Results!B75 &amp; ":" &amp; Results!C75, Results!B75 &amp; ":0" &amp; Results!C75))</f>
        <v>36:06</v>
      </c>
      <c r="M91" s="3">
        <f>IF(A91=0, " ", IF(B91="JUN", " ", IF(B91="JOG",2, IF(D91="S",COUNTIF(D92:D$445,"S")+Header!B$9 + 1,Header!B$9))))</f>
        <v>41</v>
      </c>
    </row>
    <row r="92" spans="1:13" x14ac:dyDescent="0.25">
      <c r="A92" s="23">
        <f>Results!A76</f>
        <v>435</v>
      </c>
      <c r="B92" s="3" t="str">
        <f>IF(A92=0," ",IF(COUNTIF(Juniors!A$2:A$50,A92)&gt;0,"JUN",IF(COUNTIF(Joggers!A$2:A$50,A92)&gt;0,"JOG","SEN")))</f>
        <v>SEN</v>
      </c>
      <c r="C92" s="3">
        <f>IF(B92&lt;&gt;"SEN"," ",COUNTIFS(K$1:K91,K92,I$1:I91,I92,B$1:B91,B92)+1)</f>
        <v>5</v>
      </c>
      <c r="D92" s="3" t="str">
        <f t="shared" si="1"/>
        <v>S</v>
      </c>
      <c r="F92" s="33">
        <f>IF(A92=0," ",COUNTIF(B$1:B91,B92) + 1)</f>
        <v>56</v>
      </c>
      <c r="G92" s="23" t="str">
        <f>IF(A92=0," ",IF(B92="JUN",VLOOKUP(A92,Juniors!A$2:E$50,2,0),IF(B92="JOG",VLOOKUP(A92,Joggers!A$2:E$50,2,0),IF(B92="SEN",VLOOKUP(A92,Seniors!A$2:E$811,3,0),999))))</f>
        <v>Gayle</v>
      </c>
      <c r="H92" s="23" t="str">
        <f>IF(A92=0," ",IF(B92="JUN",VLOOKUP(A92,Juniors!A$2:E$50,3,0),IF(B92="JOG",VLOOKUP(A92,Joggers!A$2:E$50,3,0),IF(B92="SEN",VLOOKUP(A92,Seniors!A$2:E$811,4,0),999))))</f>
        <v>Banks</v>
      </c>
      <c r="I92" s="3" t="str">
        <f>IF(A92=0," ",IF(B92="JUN",VLOOKUP(A92,Juniors!A$2:E$50,4,0),IF(B92="JOG",VLOOKUP(A92,Joggers!A$2:E$50,4,0),IF(B92="SEN",VLOOKUP(A92,Seniors!A$2:E$811,5,0),999))))</f>
        <v>f</v>
      </c>
      <c r="J92" s="3">
        <f>IF(A92=0," ",COUNTIFS(B$1:B91,B92,I$1:I91,I92) + 1)</f>
        <v>8</v>
      </c>
      <c r="K92" s="23" t="str">
        <f>IF(A92=0," ",IF(B92="JUN",VLOOKUP(A92,Juniors!A$2:E$50,5,0),IF(B92="JOG",VLOOKUP(A92,Joggers!A$2:E$50,5,0),IF(B92="SEN",VLOOKUP(A92,Seniors!A$2:E$811,2,0),999))))</f>
        <v>DMV</v>
      </c>
      <c r="L92" s="3" t="str">
        <f>IF((A92=0)," ",IF((Results!C76&gt;9),Results!B76 &amp; ":" &amp; Results!C76, Results!B76 &amp; ":0" &amp; Results!C76))</f>
        <v>36:31</v>
      </c>
      <c r="M92" s="3">
        <f>IF(A92=0, " ", IF(B92="JUN", " ", IF(B92="JOG",2, IF(D92="S",COUNTIF(D93:D$445,"S")+Header!B$9 + 1,Header!B$9))))</f>
        <v>40</v>
      </c>
    </row>
    <row r="93" spans="1:13" x14ac:dyDescent="0.25">
      <c r="A93" s="23">
        <f>Results!A77</f>
        <v>737</v>
      </c>
      <c r="B93" s="3" t="str">
        <f>IF(A93=0," ",IF(COUNTIF(Juniors!A$2:A$50,A93)&gt;0,"JUN",IF(COUNTIF(Joggers!A$2:A$50,A93)&gt;0,"JOG","SEN")))</f>
        <v>SEN</v>
      </c>
      <c r="C93" s="3">
        <f>IF(B93&lt;&gt;"SEN"," ",COUNTIFS(K$1:K92,K93,I$1:I92,I93,B$1:B92,B93)+1)</f>
        <v>1</v>
      </c>
      <c r="D93" s="3" t="str">
        <f t="shared" si="1"/>
        <v>S</v>
      </c>
      <c r="F93" s="33">
        <f>IF(A93=0," ",COUNTIF(B$1:B92,B93) + 1)</f>
        <v>57</v>
      </c>
      <c r="G93" s="23" t="str">
        <f>IF(A93=0," ",IF(B93="JUN",VLOOKUP(A93,Juniors!A$2:E$50,2,0),IF(B93="JOG",VLOOKUP(A93,Joggers!A$2:E$50,2,0),IF(B93="SEN",VLOOKUP(A93,Seniors!A$2:E$811,3,0),999))))</f>
        <v>Katy</v>
      </c>
      <c r="H93" s="23" t="str">
        <f>IF(A93=0," ",IF(B93="JUN",VLOOKUP(A93,Juniors!A$2:E$50,3,0),IF(B93="JOG",VLOOKUP(A93,Joggers!A$2:E$50,3,0),IF(B93="SEN",VLOOKUP(A93,Seniors!A$2:E$811,4,0),999))))</f>
        <v>Gibson</v>
      </c>
      <c r="I93" s="3" t="str">
        <f>IF(A93=0," ",IF(B93="JUN",VLOOKUP(A93,Juniors!A$2:E$50,4,0),IF(B93="JOG",VLOOKUP(A93,Joggers!A$2:E$50,4,0),IF(B93="SEN",VLOOKUP(A93,Seniors!A$2:E$811,5,0),999))))</f>
        <v>f</v>
      </c>
      <c r="J93" s="3">
        <f>IF(A93=0," ",COUNTIFS(B$1:B92,B93,I$1:I92,I93) + 1)</f>
        <v>9</v>
      </c>
      <c r="K93" s="23" t="str">
        <f>IF(A93=0," ",IF(B93="JUN",VLOOKUP(A93,Juniors!A$2:E$50,5,0),IF(B93="JOG",VLOOKUP(A93,Joggers!A$2:E$50,5,0),IF(B93="SEN",VLOOKUP(A93,Seniors!A$2:E$811,2,0),999))))</f>
        <v>PP</v>
      </c>
      <c r="L93" s="3" t="str">
        <f>IF((A93=0)," ",IF((Results!C77&gt;9),Results!B77 &amp; ":" &amp; Results!C77, Results!B77 &amp; ":0" &amp; Results!C77))</f>
        <v>36:36</v>
      </c>
      <c r="M93" s="3">
        <f>IF(A93=0, " ", IF(B93="JUN", " ", IF(B93="JOG",2, IF(D93="S",COUNTIF(D94:D$445,"S")+Header!B$9 + 1,Header!B$9))))</f>
        <v>39</v>
      </c>
    </row>
    <row r="94" spans="1:13" x14ac:dyDescent="0.25">
      <c r="A94" s="23">
        <f>Results!A78</f>
        <v>682</v>
      </c>
      <c r="B94" s="3" t="str">
        <f>IF(A94=0," ",IF(COUNTIF(Juniors!A$2:A$50,A94)&gt;0,"JUN",IF(COUNTIF(Joggers!A$2:A$50,A94)&gt;0,"JOG","SEN")))</f>
        <v>SEN</v>
      </c>
      <c r="C94" s="3">
        <f>IF(B94&lt;&gt;"SEN"," ",COUNTIFS(K$1:K93,K94,I$1:I93,I94,B$1:B93,B94)+1)</f>
        <v>2</v>
      </c>
      <c r="D94" s="3" t="str">
        <f t="shared" si="1"/>
        <v>S</v>
      </c>
      <c r="F94" s="33">
        <f>IF(A94=0," ",COUNTIF(B$1:B93,B94) + 1)</f>
        <v>58</v>
      </c>
      <c r="G94" s="23" t="str">
        <f>IF(A94=0," ",IF(B94="JUN",VLOOKUP(A94,Juniors!A$2:E$50,2,0),IF(B94="JOG",VLOOKUP(A94,Joggers!A$2:E$50,2,0),IF(B94="SEN",VLOOKUP(A94,Seniors!A$2:E$811,3,0),999))))</f>
        <v>Michael</v>
      </c>
      <c r="H94" s="23" t="str">
        <f>IF(A94=0," ",IF(B94="JUN",VLOOKUP(A94,Juniors!A$2:E$50,3,0),IF(B94="JOG",VLOOKUP(A94,Joggers!A$2:E$50,3,0),IF(B94="SEN",VLOOKUP(A94,Seniors!A$2:E$811,4,0),999))))</f>
        <v>Baggott</v>
      </c>
      <c r="I94" s="3" t="str">
        <f>IF(A94=0," ",IF(B94="JUN",VLOOKUP(A94,Juniors!A$2:E$50,4,0),IF(B94="JOG",VLOOKUP(A94,Joggers!A$2:E$50,4,0),IF(B94="SEN",VLOOKUP(A94,Seniors!A$2:E$811,5,0),999))))</f>
        <v>m</v>
      </c>
      <c r="J94" s="3">
        <f>IF(A94=0," ",COUNTIFS(B$1:B93,B94,I$1:I93,I94) + 1)</f>
        <v>49</v>
      </c>
      <c r="K94" s="23" t="str">
        <f>IF(A94=0," ",IF(B94="JUN",VLOOKUP(A94,Juniors!A$2:E$50,5,0),IF(B94="JOG",VLOOKUP(A94,Joggers!A$2:E$50,5,0),IF(B94="SEN",VLOOKUP(A94,Seniors!A$2:E$811,2,0),999))))</f>
        <v>MAGIC</v>
      </c>
      <c r="L94" s="3" t="str">
        <f>IF((A94=0)," ",IF((Results!C78&gt;9),Results!B78 &amp; ":" &amp; Results!C78, Results!B78 &amp; ":0" &amp; Results!C78))</f>
        <v>37:14</v>
      </c>
      <c r="M94" s="3">
        <f>IF(A94=0, " ", IF(B94="JUN", " ", IF(B94="JOG",2, IF(D94="S",COUNTIF(D95:D$445,"S")+Header!B$9 + 1,Header!B$9))))</f>
        <v>38</v>
      </c>
    </row>
    <row r="95" spans="1:13" x14ac:dyDescent="0.25">
      <c r="A95" s="23">
        <f>Results!A79</f>
        <v>398</v>
      </c>
      <c r="B95" s="3" t="str">
        <f>IF(A95=0," ",IF(COUNTIF(Juniors!A$2:A$50,A95)&gt;0,"JUN",IF(COUNTIF(Joggers!A$2:A$50,A95)&gt;0,"JOG","SEN")))</f>
        <v>SEN</v>
      </c>
      <c r="C95" s="3">
        <f>IF(B95&lt;&gt;"SEN"," ",COUNTIFS(K$1:K94,K95,I$1:I94,I95,B$1:B94,B95)+1)</f>
        <v>12</v>
      </c>
      <c r="D95" s="3" t="str">
        <f t="shared" si="1"/>
        <v xml:space="preserve"> </v>
      </c>
      <c r="F95" s="33">
        <f>IF(A95=0," ",COUNTIF(B$1:B94,B95) + 1)</f>
        <v>59</v>
      </c>
      <c r="G95" s="23" t="str">
        <f>IF(A95=0," ",IF(B95="JUN",VLOOKUP(A95,Juniors!A$2:E$50,2,0),IF(B95="JOG",VLOOKUP(A95,Joggers!A$2:E$50,2,0),IF(B95="SEN",VLOOKUP(A95,Seniors!A$2:E$811,3,0),999))))</f>
        <v>Juan</v>
      </c>
      <c r="H95" s="23" t="str">
        <f>IF(A95=0," ",IF(B95="JUN",VLOOKUP(A95,Juniors!A$2:E$50,3,0),IF(B95="JOG",VLOOKUP(A95,Joggers!A$2:E$50,3,0),IF(B95="SEN",VLOOKUP(A95,Seniors!A$2:E$811,4,0),999))))</f>
        <v>Casanova</v>
      </c>
      <c r="I95" s="3" t="str">
        <f>IF(A95=0," ",IF(B95="JUN",VLOOKUP(A95,Juniors!A$2:E$50,4,0),IF(B95="JOG",VLOOKUP(A95,Joggers!A$2:E$50,4,0),IF(B95="SEN",VLOOKUP(A95,Seniors!A$2:E$811,5,0),999))))</f>
        <v>m</v>
      </c>
      <c r="J95" s="3">
        <f>IF(A95=0," ",COUNTIFS(B$1:B94,B95,I$1:I94,I95) + 1)</f>
        <v>50</v>
      </c>
      <c r="K95" s="23" t="str">
        <f>IF(A95=0," ",IF(B95="JUN",VLOOKUP(A95,Juniors!A$2:E$50,5,0),IF(B95="JOG",VLOOKUP(A95,Joggers!A$2:E$50,5,0),IF(B95="SEN",VLOOKUP(A95,Seniors!A$2:E$811,2,0),999))))</f>
        <v>DMV</v>
      </c>
      <c r="L95" s="3" t="str">
        <f>IF((A95=0)," ",IF((Results!C79&gt;9),Results!B79 &amp; ":" &amp; Results!C79, Results!B79 &amp; ":0" &amp; Results!C79))</f>
        <v>37:20</v>
      </c>
      <c r="M95" s="3">
        <f>IF(A95=0, " ", IF(B95="JUN", " ", IF(B95="JOG",2, IF(D95="S",COUNTIF(D96:D$445,"S")+Header!B$9 + 1,Header!B$9))))</f>
        <v>5</v>
      </c>
    </row>
    <row r="96" spans="1:13" x14ac:dyDescent="0.25">
      <c r="A96" s="23">
        <f>Results!A80</f>
        <v>591</v>
      </c>
      <c r="B96" s="3" t="str">
        <f>IF(A96=0," ",IF(COUNTIF(Juniors!A$2:A$50,A96)&gt;0,"JUN",IF(COUNTIF(Joggers!A$2:A$50,A96)&gt;0,"JOG","SEN")))</f>
        <v>SEN</v>
      </c>
      <c r="C96" s="3">
        <f>IF(B96&lt;&gt;"SEN"," ",COUNTIFS(K$1:K95,K96,I$1:I95,I96,B$1:B95,B96)+1)</f>
        <v>5</v>
      </c>
      <c r="D96" s="3" t="str">
        <f t="shared" si="1"/>
        <v>S</v>
      </c>
      <c r="F96" s="33">
        <f>IF(A96=0," ",COUNTIF(B$1:B95,B96) + 1)</f>
        <v>60</v>
      </c>
      <c r="G96" s="23" t="str">
        <f>IF(A96=0," ",IF(B96="JUN",VLOOKUP(A96,Juniors!A$2:E$50,2,0),IF(B96="JOG",VLOOKUP(A96,Joggers!A$2:E$50,2,0),IF(B96="SEN",VLOOKUP(A96,Seniors!A$2:E$811,3,0),999))))</f>
        <v>Alastair</v>
      </c>
      <c r="H96" s="23" t="str">
        <f>IF(A96=0," ",IF(B96="JUN",VLOOKUP(A96,Juniors!A$2:E$50,3,0),IF(B96="JOG",VLOOKUP(A96,Joggers!A$2:E$50,3,0),IF(B96="SEN",VLOOKUP(A96,Seniors!A$2:E$811,4,0),999))))</f>
        <v>Partridge</v>
      </c>
      <c r="I96" s="3" t="str">
        <f>IF(A96=0," ",IF(B96="JUN",VLOOKUP(A96,Juniors!A$2:E$50,4,0),IF(B96="JOG",VLOOKUP(A96,Joggers!A$2:E$50,4,0),IF(B96="SEN",VLOOKUP(A96,Seniors!A$2:E$811,5,0),999))))</f>
        <v>m</v>
      </c>
      <c r="J96" s="3">
        <f>IF(A96=0," ",COUNTIFS(B$1:B95,B96,I$1:I95,I96) + 1)</f>
        <v>51</v>
      </c>
      <c r="K96" s="23" t="str">
        <f>IF(A96=0," ",IF(B96="JUN",VLOOKUP(A96,Juniors!A$2:E$50,5,0),IF(B96="JOG",VLOOKUP(A96,Joggers!A$2:E$50,5,0),IF(B96="SEN",VLOOKUP(A96,Seniors!A$2:E$811,2,0),999))))</f>
        <v>EO</v>
      </c>
      <c r="L96" s="3" t="str">
        <f>IF((A96=0)," ",IF((Results!C80&gt;9),Results!B80 &amp; ":" &amp; Results!C80, Results!B80 &amp; ":0" &amp; Results!C80))</f>
        <v>37:24</v>
      </c>
      <c r="M96" s="3">
        <f>IF(A96=0, " ", IF(B96="JUN", " ", IF(B96="JOG",2, IF(D96="S",COUNTIF(D97:D$445,"S")+Header!B$9 + 1,Header!B$9))))</f>
        <v>37</v>
      </c>
    </row>
    <row r="97" spans="1:13" x14ac:dyDescent="0.25">
      <c r="A97" s="23">
        <f>Results!A81</f>
        <v>808</v>
      </c>
      <c r="B97" s="3" t="str">
        <f>IF(A97=0," ",IF(COUNTIF(Juniors!A$2:A$50,A97)&gt;0,"JUN",IF(COUNTIF(Joggers!A$2:A$50,A97)&gt;0,"JOG","SEN")))</f>
        <v>SEN</v>
      </c>
      <c r="C97" s="3">
        <f>IF(B97&lt;&gt;"SEN"," ",COUNTIFS(K$1:K96,K97,I$1:I96,I97,B$1:B96,B97)+1)</f>
        <v>8</v>
      </c>
      <c r="D97" s="3" t="str">
        <f t="shared" si="1"/>
        <v xml:space="preserve"> </v>
      </c>
      <c r="F97" s="33">
        <f>IF(A97=0," ",COUNTIF(B$1:B96,B97) + 1)</f>
        <v>61</v>
      </c>
      <c r="G97" s="23" t="str">
        <f>IF(A97=0," ",IF(B97="JUN",VLOOKUP(A97,Juniors!A$2:E$50,2,0),IF(B97="JOG",VLOOKUP(A97,Joggers!A$2:E$50,2,0),IF(B97="SEN",VLOOKUP(A97,Seniors!A$2:E$811,3,0),999))))</f>
        <v>Andrew</v>
      </c>
      <c r="H97" s="23" t="str">
        <f>IF(A97=0," ",IF(B97="JUN",VLOOKUP(A97,Juniors!A$2:E$50,3,0),IF(B97="JOG",VLOOKUP(A97,Joggers!A$2:E$50,3,0),IF(B97="SEN",VLOOKUP(A97,Seniors!A$2:E$811,4,0),999))))</f>
        <v>Patrick</v>
      </c>
      <c r="I97" s="3" t="str">
        <f>IF(A97=0," ",IF(B97="JUN",VLOOKUP(A97,Juniors!A$2:E$50,4,0),IF(B97="JOG",VLOOKUP(A97,Joggers!A$2:E$50,4,0),IF(B97="SEN",VLOOKUP(A97,Seniors!A$2:E$811,5,0),999))))</f>
        <v>m</v>
      </c>
      <c r="J97" s="3">
        <f>IF(A97=0," ",COUNTIFS(B$1:B96,B97,I$1:I96,I97) + 1)</f>
        <v>52</v>
      </c>
      <c r="K97" s="23" t="str">
        <f>IF(A97=0," ",IF(B97="JUN",VLOOKUP(A97,Juniors!A$2:E$50,5,0),IF(B97="JOG",VLOOKUP(A97,Joggers!A$2:E$50,5,0),IF(B97="SEN",VLOOKUP(A97,Seniors!A$2:E$811,2,0),999))))</f>
        <v>RPAC</v>
      </c>
      <c r="L97" s="3" t="str">
        <f>IF((A97=0)," ",IF((Results!C81&gt;9),Results!B81 &amp; ":" &amp; Results!C81, Results!B81 &amp; ":0" &amp; Results!C81))</f>
        <v>37:32</v>
      </c>
      <c r="M97" s="3">
        <f>IF(A97=0, " ", IF(B97="JUN", " ", IF(B97="JOG",2, IF(D97="S",COUNTIF(D98:D$445,"S")+Header!B$9 + 1,Header!B$9))))</f>
        <v>5</v>
      </c>
    </row>
    <row r="98" spans="1:13" x14ac:dyDescent="0.25">
      <c r="A98" s="23">
        <f>Results!A82</f>
        <v>881</v>
      </c>
      <c r="B98" s="3" t="str">
        <f>IF(A98=0," ",IF(COUNTIF(Juniors!A$2:A$50,A98)&gt;0,"JUN",IF(COUNTIF(Joggers!A$2:A$50,A98)&gt;0,"JOG","SEN")))</f>
        <v>SEN</v>
      </c>
      <c r="C98" s="3">
        <f>IF(B98&lt;&gt;"SEN"," ",COUNTIFS(K$1:K97,K98,I$1:I97,I98,B$1:B97,B98)+1)</f>
        <v>6</v>
      </c>
      <c r="D98" s="3" t="str">
        <f t="shared" si="1"/>
        <v xml:space="preserve"> </v>
      </c>
      <c r="F98" s="33">
        <f>IF(A98=0," ",COUNTIF(B$1:B97,B98) + 1)</f>
        <v>62</v>
      </c>
      <c r="G98" s="23" t="str">
        <f>IF(A98=0," ",IF(B98="JUN",VLOOKUP(A98,Juniors!A$2:E$50,2,0),IF(B98="JOG",VLOOKUP(A98,Joggers!A$2:E$50,2,0),IF(B98="SEN",VLOOKUP(A98,Seniors!A$2:E$811,3,0),999))))</f>
        <v>Robin</v>
      </c>
      <c r="H98" s="23" t="str">
        <f>IF(A98=0," ",IF(B98="JUN",VLOOKUP(A98,Juniors!A$2:E$50,3,0),IF(B98="JOG",VLOOKUP(A98,Joggers!A$2:E$50,3,0),IF(B98="SEN",VLOOKUP(A98,Seniors!A$2:E$811,4,0),999))))</f>
        <v>Evans</v>
      </c>
      <c r="I98" s="3" t="str">
        <f>IF(A98=0," ",IF(B98="JUN",VLOOKUP(A98,Juniors!A$2:E$50,4,0),IF(B98="JOG",VLOOKUP(A98,Joggers!A$2:E$50,4,0),IF(B98="SEN",VLOOKUP(A98,Seniors!A$2:E$811,5,0),999))))</f>
        <v>m</v>
      </c>
      <c r="J98" s="3">
        <f>IF(A98=0," ",COUNTIFS(B$1:B97,B98,I$1:I97,I98) + 1)</f>
        <v>53</v>
      </c>
      <c r="K98" s="23" t="str">
        <f>IF(A98=0," ",IF(B98="JUN",VLOOKUP(A98,Juniors!A$2:E$50,5,0),IF(B98="JOG",VLOOKUP(A98,Joggers!A$2:E$50,5,0),IF(B98="SEN",VLOOKUP(A98,Seniors!A$2:E$811,2,0),999))))</f>
        <v>RR</v>
      </c>
      <c r="L98" s="3" t="str">
        <f>IF((A98=0)," ",IF((Results!C82&gt;9),Results!B82 &amp; ":" &amp; Results!C82, Results!B82 &amp; ":0" &amp; Results!C82))</f>
        <v>37:39</v>
      </c>
      <c r="M98" s="3">
        <f>IF(A98=0, " ", IF(B98="JUN", " ", IF(B98="JOG",2, IF(D98="S",COUNTIF(D99:D$445,"S")+Header!B$9 + 1,Header!B$9))))</f>
        <v>5</v>
      </c>
    </row>
    <row r="99" spans="1:13" x14ac:dyDescent="0.25">
      <c r="A99" s="23">
        <f>Results!A83</f>
        <v>1323</v>
      </c>
      <c r="B99" s="3" t="str">
        <f>IF(A99=0," ",IF(COUNTIF(Juniors!A$2:A$50,A99)&gt;0,"JUN",IF(COUNTIF(Joggers!A$2:A$50,A99)&gt;0,"JOG","SEN")))</f>
        <v>SEN</v>
      </c>
      <c r="C99" s="3">
        <f>IF(B99&lt;&gt;"SEN"," ",COUNTIFS(K$1:K98,K99,I$1:I98,I99,B$1:B98,B99)+1)</f>
        <v>2</v>
      </c>
      <c r="D99" s="3" t="str">
        <f t="shared" ref="D99:D162" si="2">IF(B99&lt;&gt;"SEN"," ",IF(C99&lt;6,"S"," "))</f>
        <v>S</v>
      </c>
      <c r="F99" s="33">
        <f>IF(A99=0," ",COUNTIF(B$1:B98,B99) + 1)</f>
        <v>63</v>
      </c>
      <c r="G99" s="23" t="str">
        <f>IF(A99=0," ",IF(B99="JUN",VLOOKUP(A99,Juniors!A$2:E$50,2,0),IF(B99="JOG",VLOOKUP(A99,Joggers!A$2:E$50,2,0),IF(B99="SEN",VLOOKUP(A99,Seniors!A$2:E$811,3,0),999))))</f>
        <v>Karen</v>
      </c>
      <c r="H99" s="23" t="str">
        <f>IF(A99=0," ",IF(B99="JUN",VLOOKUP(A99,Juniors!A$2:E$50,3,0),IF(B99="JOG",VLOOKUP(A99,Joggers!A$2:E$50,3,0),IF(B99="SEN",VLOOKUP(A99,Seniors!A$2:E$811,4,0),999))))</f>
        <v>Femner</v>
      </c>
      <c r="I99" s="3" t="str">
        <f>IF(A99=0," ",IF(B99="JUN",VLOOKUP(A99,Juniors!A$2:E$50,4,0),IF(B99="JOG",VLOOKUP(A99,Joggers!A$2:E$50,4,0),IF(B99="SEN",VLOOKUP(A99,Seniors!A$2:E$811,5,0),999))))</f>
        <v>f</v>
      </c>
      <c r="J99" s="3">
        <f>IF(A99=0," ",COUNTIFS(B$1:B98,B99,I$1:I98,I99) + 1)</f>
        <v>10</v>
      </c>
      <c r="K99" s="23" t="str">
        <f>IF(A99=0," ",IF(B99="JUN",VLOOKUP(A99,Juniors!A$2:E$50,5,0),IF(B99="JOG",VLOOKUP(A99,Joggers!A$2:E$50,5,0),IF(B99="SEN",VLOOKUP(A99,Seniors!A$2:E$811,2,0),999))))</f>
        <v>WW</v>
      </c>
      <c r="L99" s="3" t="str">
        <f>IF((A99=0)," ",IF((Results!C83&gt;9),Results!B83 &amp; ":" &amp; Results!C83, Results!B83 &amp; ":0" &amp; Results!C83))</f>
        <v>37:50</v>
      </c>
      <c r="M99" s="3">
        <f>IF(A99=0, " ", IF(B99="JUN", " ", IF(B99="JOG",2, IF(D99="S",COUNTIF(D100:D$445,"S")+Header!B$9 + 1,Header!B$9))))</f>
        <v>36</v>
      </c>
    </row>
    <row r="100" spans="1:13" x14ac:dyDescent="0.25">
      <c r="A100" s="23">
        <f>Results!A84</f>
        <v>575</v>
      </c>
      <c r="B100" s="3" t="str">
        <f>IF(A100=0," ",IF(COUNTIF(Juniors!A$2:A$50,A100)&gt;0,"JUN",IF(COUNTIF(Joggers!A$2:A$50,A100)&gt;0,"JOG","SEN")))</f>
        <v>SEN</v>
      </c>
      <c r="C100" s="3">
        <f>IF(B100&lt;&gt;"SEN"," ",COUNTIFS(K$1:K99,K100,I$1:I99,I100,B$1:B99,B100)+1)</f>
        <v>2</v>
      </c>
      <c r="D100" s="3" t="str">
        <f t="shared" si="2"/>
        <v>S</v>
      </c>
      <c r="F100" s="33">
        <f>IF(A100=0," ",COUNTIF(B$1:B99,B100) + 1)</f>
        <v>64</v>
      </c>
      <c r="G100" s="23" t="str">
        <f>IF(A100=0," ",IF(B100="JUN",VLOOKUP(A100,Juniors!A$2:E$50,2,0),IF(B100="JOG",VLOOKUP(A100,Joggers!A$2:E$50,2,0),IF(B100="SEN",VLOOKUP(A100,Seniors!A$2:E$811,3,0),999))))</f>
        <v>Ceara</v>
      </c>
      <c r="H100" s="23" t="str">
        <f>IF(A100=0," ",IF(B100="JUN",VLOOKUP(A100,Juniors!A$2:E$50,3,0),IF(B100="JOG",VLOOKUP(A100,Joggers!A$2:E$50,3,0),IF(B100="SEN",VLOOKUP(A100,Seniors!A$2:E$811,4,0),999))))</f>
        <v>Joyce</v>
      </c>
      <c r="I100" s="3" t="str">
        <f>IF(A100=0," ",IF(B100="JUN",VLOOKUP(A100,Juniors!A$2:E$50,4,0),IF(B100="JOG",VLOOKUP(A100,Joggers!A$2:E$50,4,0),IF(B100="SEN",VLOOKUP(A100,Seniors!A$2:E$811,5,0),999))))</f>
        <v>f</v>
      </c>
      <c r="J100" s="3">
        <f>IF(A100=0," ",COUNTIFS(B$1:B99,B100,I$1:I99,I100) + 1)</f>
        <v>11</v>
      </c>
      <c r="K100" s="23" t="str">
        <f>IF(A100=0," ",IF(B100="JUN",VLOOKUP(A100,Juniors!A$2:E$50,5,0),IF(B100="JOG",VLOOKUP(A100,Joggers!A$2:E$50,5,0),IF(B100="SEN",VLOOKUP(A100,Seniors!A$2:E$811,2,0),999))))</f>
        <v>EO</v>
      </c>
      <c r="L100" s="3" t="str">
        <f>IF((A100=0)," ",IF((Results!C84&gt;9),Results!B84 &amp; ":" &amp; Results!C84, Results!B84 &amp; ":0" &amp; Results!C84))</f>
        <v>37:43</v>
      </c>
      <c r="M100" s="3">
        <f>IF(A100=0, " ", IF(B100="JUN", " ", IF(B100="JOG",2, IF(D100="S",COUNTIF(D101:D$445,"S")+Header!B$9 + 1,Header!B$9))))</f>
        <v>35</v>
      </c>
    </row>
    <row r="101" spans="1:13" x14ac:dyDescent="0.25">
      <c r="A101" s="23">
        <f>Results!A85</f>
        <v>501</v>
      </c>
      <c r="B101" s="3" t="str">
        <f>IF(A101=0," ",IF(COUNTIF(Juniors!A$2:A$50,A101)&gt;0,"JUN",IF(COUNTIF(Joggers!A$2:A$50,A101)&gt;0,"JOG","SEN")))</f>
        <v>SEN</v>
      </c>
      <c r="C101" s="3">
        <f>IF(B101&lt;&gt;"SEN"," ",COUNTIFS(K$1:K100,K101,I$1:I100,I101,B$1:B100,B101)+1)</f>
        <v>6</v>
      </c>
      <c r="D101" s="3" t="str">
        <f t="shared" si="2"/>
        <v xml:space="preserve"> </v>
      </c>
      <c r="F101" s="33">
        <f>IF(A101=0," ",COUNTIF(B$1:B100,B101) + 1)</f>
        <v>65</v>
      </c>
      <c r="G101" s="23" t="str">
        <f>IF(A101=0," ",IF(B101="JUN",VLOOKUP(A101,Juniors!A$2:E$50,2,0),IF(B101="JOG",VLOOKUP(A101,Joggers!A$2:E$50,2,0),IF(B101="SEN",VLOOKUP(A101,Seniors!A$2:E$811,3,0),999))))</f>
        <v>Helen</v>
      </c>
      <c r="H101" s="23" t="str">
        <f>IF(A101=0," ",IF(B101="JUN",VLOOKUP(A101,Juniors!A$2:E$50,3,0),IF(B101="JOG",VLOOKUP(A101,Joggers!A$2:E$50,3,0),IF(B101="SEN",VLOOKUP(A101,Seniors!A$2:E$811,4,0),999))))</f>
        <v>Harris</v>
      </c>
      <c r="I101" s="3" t="str">
        <f>IF(A101=0," ",IF(B101="JUN",VLOOKUP(A101,Juniors!A$2:E$50,4,0),IF(B101="JOG",VLOOKUP(A101,Joggers!A$2:E$50,4,0),IF(B101="SEN",VLOOKUP(A101,Seniors!A$2:E$811,5,0),999))))</f>
        <v>f</v>
      </c>
      <c r="J101" s="3">
        <f>IF(A101=0," ",COUNTIFS(B$1:B100,B101,I$1:I100,I101) + 1)</f>
        <v>12</v>
      </c>
      <c r="K101" s="23" t="str">
        <f>IF(A101=0," ",IF(B101="JUN",VLOOKUP(A101,Juniors!A$2:E$50,5,0),IF(B101="JOG",VLOOKUP(A101,Joggers!A$2:E$50,5,0),IF(B101="SEN",VLOOKUP(A101,Seniors!A$2:E$811,2,0),999))))</f>
        <v>DMV</v>
      </c>
      <c r="L101" s="3" t="str">
        <f>IF((A101=0)," ",IF((Results!C85&gt;9),Results!B85 &amp; ":" &amp; Results!C85, Results!B85 &amp; ":0" &amp; Results!C85))</f>
        <v>37:53</v>
      </c>
      <c r="M101" s="3">
        <f>IF(A101=0, " ", IF(B101="JUN", " ", IF(B101="JOG",2, IF(D101="S",COUNTIF(D102:D$445,"S")+Header!B$9 + 1,Header!B$9))))</f>
        <v>5</v>
      </c>
    </row>
    <row r="102" spans="1:13" x14ac:dyDescent="0.25">
      <c r="A102" s="23">
        <f>Results!A87</f>
        <v>621</v>
      </c>
      <c r="B102" s="3" t="str">
        <f>IF(A102=0," ",IF(COUNTIF(Juniors!A$2:A$50,A102)&gt;0,"JUN",IF(COUNTIF(Joggers!A$2:A$50,A102)&gt;0,"JOG","SEN")))</f>
        <v>SEN</v>
      </c>
      <c r="C102" s="3">
        <f>IF(B102&lt;&gt;"SEN"," ",COUNTIFS(K$1:K101,K102,I$1:I101,I102,B$1:B101,B102)+1)</f>
        <v>6</v>
      </c>
      <c r="D102" s="3" t="str">
        <f t="shared" si="2"/>
        <v xml:space="preserve"> </v>
      </c>
      <c r="F102" s="33">
        <f>IF(A102=0," ",COUNTIF(B$1:B101,B102) + 1)</f>
        <v>66</v>
      </c>
      <c r="G102" s="23" t="str">
        <f>IF(A102=0," ",IF(B102="JUN",VLOOKUP(A102,Juniors!A$2:E$50,2,0),IF(B102="JOG",VLOOKUP(A102,Joggers!A$2:E$50,2,0),IF(B102="SEN",VLOOKUP(A102,Seniors!A$2:E$811,3,0),999))))</f>
        <v>Mark</v>
      </c>
      <c r="H102" s="23" t="str">
        <f>IF(A102=0," ",IF(B102="JUN",VLOOKUP(A102,Juniors!A$2:E$50,3,0),IF(B102="JOG",VLOOKUP(A102,Joggers!A$2:E$50,3,0),IF(B102="SEN",VLOOKUP(A102,Seniors!A$2:E$811,4,0),999))))</f>
        <v>Johnston</v>
      </c>
      <c r="I102" s="3" t="str">
        <f>IF(A102=0," ",IF(B102="JUN",VLOOKUP(A102,Juniors!A$2:E$50,4,0),IF(B102="JOG",VLOOKUP(A102,Joggers!A$2:E$50,4,0),IF(B102="SEN",VLOOKUP(A102,Seniors!A$2:E$811,5,0),999))))</f>
        <v>m</v>
      </c>
      <c r="J102" s="3">
        <f>IF(A102=0," ",COUNTIFS(B$1:B101,B102,I$1:I101,I102) + 1)</f>
        <v>54</v>
      </c>
      <c r="K102" s="23" t="str">
        <f>IF(A102=0," ",IF(B102="JUN",VLOOKUP(A102,Juniors!A$2:E$50,5,0),IF(B102="JOG",VLOOKUP(A102,Joggers!A$2:E$50,5,0),IF(B102="SEN",VLOOKUP(A102,Seniors!A$2:E$811,2,0),999))))</f>
        <v>EO</v>
      </c>
      <c r="L102" s="3" t="str">
        <f>IF((A102=0)," ",IF((Results!C87&gt;9),Results!B87 &amp; ":" &amp; Results!C87, Results!B87 &amp; ":0" &amp; Results!C87))</f>
        <v>38:04</v>
      </c>
      <c r="M102" s="3">
        <f>IF(A102=0, " ", IF(B102="JUN", " ", IF(B102="JOG",2, IF(D102="S",COUNTIF(D103:D$445,"S")+Header!B$9 + 1,Header!B$9))))</f>
        <v>5</v>
      </c>
    </row>
    <row r="103" spans="1:13" x14ac:dyDescent="0.25">
      <c r="A103" s="23">
        <f>Results!A88</f>
        <v>1045</v>
      </c>
      <c r="B103" s="3" t="str">
        <f>IF(A103=0," ",IF(COUNTIF(Juniors!A$2:A$50,A103)&gt;0,"JUN",IF(COUNTIF(Joggers!A$2:A$50,A103)&gt;0,"JOG","SEN")))</f>
        <v>SEN</v>
      </c>
      <c r="C103" s="3">
        <f>IF(B103&lt;&gt;"SEN"," ",COUNTIFS(K$1:K102,K103,I$1:I102,I103,B$1:B102,B103)+1)</f>
        <v>5</v>
      </c>
      <c r="D103" s="3" t="str">
        <f t="shared" si="2"/>
        <v>S</v>
      </c>
      <c r="F103" s="33">
        <f>IF(A103=0," ",COUNTIF(B$1:B102,B103) + 1)</f>
        <v>67</v>
      </c>
      <c r="G103" s="23" t="str">
        <f>IF(A103=0," ",IF(B103="JUN",VLOOKUP(A103,Juniors!A$2:E$50,2,0),IF(B103="JOG",VLOOKUP(A103,Joggers!A$2:E$50,2,0),IF(B103="SEN",VLOOKUP(A103,Seniors!A$2:E$811,3,0),999))))</f>
        <v>Gary</v>
      </c>
      <c r="H103" s="23" t="str">
        <f>IF(A103=0," ",IF(B103="JUN",VLOOKUP(A103,Juniors!A$2:E$50,3,0),IF(B103="JOG",VLOOKUP(A103,Joggers!A$2:E$50,3,0),IF(B103="SEN",VLOOKUP(A103,Seniors!A$2:E$811,4,0),999))))</f>
        <v>Lee</v>
      </c>
      <c r="I103" s="3" t="str">
        <f>IF(A103=0," ",IF(B103="JUN",VLOOKUP(A103,Juniors!A$2:E$50,4,0),IF(B103="JOG",VLOOKUP(A103,Joggers!A$2:E$50,4,0),IF(B103="SEN",VLOOKUP(A103,Seniors!A$2:E$811,5,0),999))))</f>
        <v>m</v>
      </c>
      <c r="J103" s="3">
        <f>IF(A103=0," ",COUNTIFS(B$1:B102,B103,I$1:I102,I103) + 1)</f>
        <v>55</v>
      </c>
      <c r="K103" s="23" t="str">
        <f>IF(A103=0," ",IF(B103="JUN",VLOOKUP(A103,Juniors!A$2:E$50,5,0),IF(B103="JOG",VLOOKUP(A103,Joggers!A$2:E$50,5,0),IF(B103="SEN",VLOOKUP(A103,Seniors!A$2:E$811,2,0),999))))</f>
        <v>WH</v>
      </c>
      <c r="L103" s="3" t="str">
        <f>IF((A103=0)," ",IF((Results!C88&gt;9),Results!B88 &amp; ":" &amp; Results!C88, Results!B88 &amp; ":0" &amp; Results!C88))</f>
        <v>38:23</v>
      </c>
      <c r="M103" s="3">
        <f>IF(A103=0, " ", IF(B103="JUN", " ", IF(B103="JOG",2, IF(D103="S",COUNTIF(D104:D$445,"S")+Header!B$9 + 1,Header!B$9))))</f>
        <v>34</v>
      </c>
    </row>
    <row r="104" spans="1:13" x14ac:dyDescent="0.25">
      <c r="A104" s="23">
        <f>Results!A89</f>
        <v>388</v>
      </c>
      <c r="B104" s="3" t="str">
        <f>IF(A104=0," ",IF(COUNTIF(Juniors!A$2:A$50,A104)&gt;0,"JUN",IF(COUNTIF(Joggers!A$2:A$50,A104)&gt;0,"JOG","SEN")))</f>
        <v>SEN</v>
      </c>
      <c r="C104" s="3">
        <f>IF(B104&lt;&gt;"SEN"," ",COUNTIFS(K$1:K103,K104,I$1:I103,I104,B$1:B103,B104)+1)</f>
        <v>13</v>
      </c>
      <c r="D104" s="3" t="str">
        <f t="shared" si="2"/>
        <v xml:space="preserve"> </v>
      </c>
      <c r="F104" s="33">
        <f>IF(A104=0," ",COUNTIF(B$1:B103,B104) + 1)</f>
        <v>68</v>
      </c>
      <c r="G104" s="23" t="str">
        <f>IF(A104=0," ",IF(B104="JUN",VLOOKUP(A104,Juniors!A$2:E$50,2,0),IF(B104="JOG",VLOOKUP(A104,Joggers!A$2:E$50,2,0),IF(B104="SEN",VLOOKUP(A104,Seniors!A$2:E$811,3,0),999))))</f>
        <v>Robert</v>
      </c>
      <c r="H104" s="23" t="str">
        <f>IF(A104=0," ",IF(B104="JUN",VLOOKUP(A104,Juniors!A$2:E$50,3,0),IF(B104="JOG",VLOOKUP(A104,Joggers!A$2:E$50,3,0),IF(B104="SEN",VLOOKUP(A104,Seniors!A$2:E$811,4,0),999))))</f>
        <v>Greenwood</v>
      </c>
      <c r="I104" s="3" t="str">
        <f>IF(A104=0," ",IF(B104="JUN",VLOOKUP(A104,Juniors!A$2:E$50,4,0),IF(B104="JOG",VLOOKUP(A104,Joggers!A$2:E$50,4,0),IF(B104="SEN",VLOOKUP(A104,Seniors!A$2:E$811,5,0),999))))</f>
        <v>m</v>
      </c>
      <c r="J104" s="3">
        <f>IF(A104=0," ",COUNTIFS(B$1:B103,B104,I$1:I103,I104) + 1)</f>
        <v>56</v>
      </c>
      <c r="K104" s="23" t="str">
        <f>IF(A104=0," ",IF(B104="JUN",VLOOKUP(A104,Juniors!A$2:E$50,5,0),IF(B104="JOG",VLOOKUP(A104,Joggers!A$2:E$50,5,0),IF(B104="SEN",VLOOKUP(A104,Seniors!A$2:E$811,2,0),999))))</f>
        <v>DMV</v>
      </c>
      <c r="L104" s="3" t="str">
        <f>IF((A104=0)," ",IF((Results!C89&gt;9),Results!B89 &amp; ":" &amp; Results!C89, Results!B89 &amp; ":0" &amp; Results!C89))</f>
        <v>38:24</v>
      </c>
      <c r="M104" s="3">
        <f>IF(A104=0, " ", IF(B104="JUN", " ", IF(B104="JOG",2, IF(D104="S",COUNTIF(D105:D$445,"S")+Header!B$9 + 1,Header!B$9))))</f>
        <v>5</v>
      </c>
    </row>
    <row r="105" spans="1:13" x14ac:dyDescent="0.25">
      <c r="A105" s="23">
        <f>Results!A90</f>
        <v>397</v>
      </c>
      <c r="B105" s="3" t="str">
        <f>IF(A105=0," ",IF(COUNTIF(Juniors!A$2:A$50,A105)&gt;0,"JUN",IF(COUNTIF(Joggers!A$2:A$50,A105)&gt;0,"JOG","SEN")))</f>
        <v>SEN</v>
      </c>
      <c r="C105" s="3">
        <f>IF(B105&lt;&gt;"SEN"," ",COUNTIFS(K$1:K104,K105,I$1:I104,I105,B$1:B104,B105)+1)</f>
        <v>14</v>
      </c>
      <c r="D105" s="3" t="str">
        <f t="shared" si="2"/>
        <v xml:space="preserve"> </v>
      </c>
      <c r="F105" s="33">
        <f>IF(A105=0," ",COUNTIF(B$1:B104,B105) + 1)</f>
        <v>69</v>
      </c>
      <c r="G105" s="23" t="str">
        <f>IF(A105=0," ",IF(B105="JUN",VLOOKUP(A105,Juniors!A$2:E$50,2,0),IF(B105="JOG",VLOOKUP(A105,Joggers!A$2:E$50,2,0),IF(B105="SEN",VLOOKUP(A105,Seniors!A$2:E$811,3,0),999))))</f>
        <v>Ross</v>
      </c>
      <c r="H105" s="23" t="str">
        <f>IF(A105=0," ",IF(B105="JUN",VLOOKUP(A105,Juniors!A$2:E$50,3,0),IF(B105="JOG",VLOOKUP(A105,Joggers!A$2:E$50,3,0),IF(B105="SEN",VLOOKUP(A105,Seniors!A$2:E$811,4,0),999))))</f>
        <v>Lane</v>
      </c>
      <c r="I105" s="3" t="str">
        <f>IF(A105=0," ",IF(B105="JUN",VLOOKUP(A105,Juniors!A$2:E$50,4,0),IF(B105="JOG",VLOOKUP(A105,Joggers!A$2:E$50,4,0),IF(B105="SEN",VLOOKUP(A105,Seniors!A$2:E$811,5,0),999))))</f>
        <v>m</v>
      </c>
      <c r="J105" s="3">
        <f>IF(A105=0," ",COUNTIFS(B$1:B104,B105,I$1:I104,I105) + 1)</f>
        <v>57</v>
      </c>
      <c r="K105" s="23" t="str">
        <f>IF(A105=0," ",IF(B105="JUN",VLOOKUP(A105,Juniors!A$2:E$50,5,0),IF(B105="JOG",VLOOKUP(A105,Joggers!A$2:E$50,5,0),IF(B105="SEN",VLOOKUP(A105,Seniors!A$2:E$811,2,0),999))))</f>
        <v>DMV</v>
      </c>
      <c r="L105" s="3" t="str">
        <f>IF((A105=0)," ",IF((Results!C90&gt;9),Results!B90 &amp; ":" &amp; Results!C90, Results!B90 &amp; ":0" &amp; Results!C90))</f>
        <v>38:30</v>
      </c>
      <c r="M105" s="3">
        <f>IF(A105=0, " ", IF(B105="JUN", " ", IF(B105="JOG",2, IF(D105="S",COUNTIF(D106:D$445,"S")+Header!B$9 + 1,Header!B$9))))</f>
        <v>5</v>
      </c>
    </row>
    <row r="106" spans="1:13" x14ac:dyDescent="0.25">
      <c r="A106" s="23">
        <f>Results!A91</f>
        <v>333</v>
      </c>
      <c r="B106" s="3" t="str">
        <f>IF(A106=0," ",IF(COUNTIF(Juniors!A$2:A$50,A106)&gt;0,"JUN",IF(COUNTIF(Joggers!A$2:A$50,A106)&gt;0,"JOG","SEN")))</f>
        <v>SEN</v>
      </c>
      <c r="C106" s="3">
        <f>IF(B106&lt;&gt;"SEN"," ",COUNTIFS(K$1:K105,K106,I$1:I105,I106,B$1:B105,B106)+1)</f>
        <v>15</v>
      </c>
      <c r="D106" s="3" t="str">
        <f t="shared" si="2"/>
        <v xml:space="preserve"> </v>
      </c>
      <c r="F106" s="33">
        <f>IF(A106=0," ",COUNTIF(B$1:B105,B106) + 1)</f>
        <v>70</v>
      </c>
      <c r="G106" s="23" t="str">
        <f>IF(A106=0," ",IF(B106="JUN",VLOOKUP(A106,Juniors!A$2:E$50,2,0),IF(B106="JOG",VLOOKUP(A106,Joggers!A$2:E$50,2,0),IF(B106="SEN",VLOOKUP(A106,Seniors!A$2:E$811,3,0),999))))</f>
        <v>Alan</v>
      </c>
      <c r="H106" s="23" t="str">
        <f>IF(A106=0," ",IF(B106="JUN",VLOOKUP(A106,Juniors!A$2:E$50,3,0),IF(B106="JOG",VLOOKUP(A106,Joggers!A$2:E$50,3,0),IF(B106="SEN",VLOOKUP(A106,Seniors!A$2:E$811,4,0),999))))</f>
        <v>Everett</v>
      </c>
      <c r="I106" s="3" t="str">
        <f>IF(A106=0," ",IF(B106="JUN",VLOOKUP(A106,Juniors!A$2:E$50,4,0),IF(B106="JOG",VLOOKUP(A106,Joggers!A$2:E$50,4,0),IF(B106="SEN",VLOOKUP(A106,Seniors!A$2:E$811,5,0),999))))</f>
        <v>m</v>
      </c>
      <c r="J106" s="3">
        <f>IF(A106=0," ",COUNTIFS(B$1:B105,B106,I$1:I105,I106) + 1)</f>
        <v>58</v>
      </c>
      <c r="K106" s="23" t="str">
        <f>IF(A106=0," ",IF(B106="JUN",VLOOKUP(A106,Juniors!A$2:E$50,5,0),IF(B106="JOG",VLOOKUP(A106,Joggers!A$2:E$50,5,0),IF(B106="SEN",VLOOKUP(A106,Seniors!A$2:E$811,2,0),999))))</f>
        <v>DMV</v>
      </c>
      <c r="L106" s="3" t="str">
        <f>IF((A106=0)," ",IF((Results!C91&gt;9),Results!B91 &amp; ":" &amp; Results!C91, Results!B91 &amp; ":0" &amp; Results!C91))</f>
        <v>38:47</v>
      </c>
      <c r="M106" s="3">
        <f>IF(A106=0, " ", IF(B106="JUN", " ", IF(B106="JOG",2, IF(D106="S",COUNTIF(D107:D$445,"S")+Header!B$9 + 1,Header!B$9))))</f>
        <v>5</v>
      </c>
    </row>
    <row r="107" spans="1:13" x14ac:dyDescent="0.25">
      <c r="A107" s="23">
        <f>Results!A92</f>
        <v>966</v>
      </c>
      <c r="B107" s="3" t="str">
        <f>IF(A107=0," ",IF(COUNTIF(Juniors!A$2:A$50,A107)&gt;0,"JUN",IF(COUNTIF(Joggers!A$2:A$50,A107)&gt;0,"JOG","SEN")))</f>
        <v>SEN</v>
      </c>
      <c r="C107" s="3">
        <f>IF(B107&lt;&gt;"SEN"," ",COUNTIFS(K$1:K106,K107,I$1:I106,I107,B$1:B106,B107)+1)</f>
        <v>7</v>
      </c>
      <c r="D107" s="3" t="str">
        <f t="shared" si="2"/>
        <v xml:space="preserve"> </v>
      </c>
      <c r="F107" s="33">
        <f>IF(A107=0," ",COUNTIF(B$1:B106,B107) + 1)</f>
        <v>71</v>
      </c>
      <c r="G107" s="23" t="str">
        <f>IF(A107=0," ",IF(B107="JUN",VLOOKUP(A107,Juniors!A$2:E$50,2,0),IF(B107="JOG",VLOOKUP(A107,Joggers!A$2:E$50,2,0),IF(B107="SEN",VLOOKUP(A107,Seniors!A$2:E$811,3,0),999))))</f>
        <v>Dave</v>
      </c>
      <c r="H107" s="23" t="str">
        <f>IF(A107=0," ",IF(B107="JUN",VLOOKUP(A107,Juniors!A$2:E$50,3,0),IF(B107="JOG",VLOOKUP(A107,Joggers!A$2:E$50,3,0),IF(B107="SEN",VLOOKUP(A107,Seniors!A$2:E$811,4,0),999))))</f>
        <v>Attwood</v>
      </c>
      <c r="I107" s="3" t="str">
        <f>IF(A107=0," ",IF(B107="JUN",VLOOKUP(A107,Juniors!A$2:E$50,4,0),IF(B107="JOG",VLOOKUP(A107,Joggers!A$2:E$50,4,0),IF(B107="SEN",VLOOKUP(A107,Seniors!A$2:E$811,5,0),999))))</f>
        <v>m</v>
      </c>
      <c r="J107" s="3">
        <f>IF(A107=0," ",COUNTIFS(B$1:B106,B107,I$1:I106,I107) + 1)</f>
        <v>59</v>
      </c>
      <c r="K107" s="23" t="str">
        <f>IF(A107=0," ",IF(B107="JUN",VLOOKUP(A107,Juniors!A$2:E$50,5,0),IF(B107="JOG",VLOOKUP(A107,Joggers!A$2:E$50,5,0),IF(B107="SEN",VLOOKUP(A107,Seniors!A$2:E$811,2,0),999))))</f>
        <v>RR</v>
      </c>
      <c r="L107" s="3" t="str">
        <f>IF((A107=0)," ",IF((Results!C92&gt;9),Results!B92 &amp; ":" &amp; Results!C92, Results!B92 &amp; ":0" &amp; Results!C92))</f>
        <v>38:49</v>
      </c>
      <c r="M107" s="3">
        <f>IF(A107=0, " ", IF(B107="JUN", " ", IF(B107="JOG",2, IF(D107="S",COUNTIF(D108:D$445,"S")+Header!B$9 + 1,Header!B$9))))</f>
        <v>5</v>
      </c>
    </row>
    <row r="108" spans="1:13" x14ac:dyDescent="0.25">
      <c r="A108" s="23">
        <f>Results!A94</f>
        <v>1142</v>
      </c>
      <c r="B108" s="3" t="str">
        <f>IF(A108=0," ",IF(COUNTIF(Juniors!A$2:A$50,A108)&gt;0,"JUN",IF(COUNTIF(Joggers!A$2:A$50,A108)&gt;0,"JOG","SEN")))</f>
        <v>SEN</v>
      </c>
      <c r="C108" s="3">
        <f>IF(B108&lt;&gt;"SEN"," ",COUNTIFS(K$1:K107,K108,I$1:I107,I108,B$1:B107,B108)+1)</f>
        <v>10</v>
      </c>
      <c r="D108" s="3" t="str">
        <f t="shared" si="2"/>
        <v xml:space="preserve"> </v>
      </c>
      <c r="F108" s="33">
        <f>IF(A108=0," ",COUNTIF(B$1:B107,B108) + 1)</f>
        <v>72</v>
      </c>
      <c r="G108" s="23" t="str">
        <f>IF(A108=0," ",IF(B108="JUN",VLOOKUP(A108,Juniors!A$2:E$50,2,0),IF(B108="JOG",VLOOKUP(A108,Joggers!A$2:E$50,2,0),IF(B108="SEN",VLOOKUP(A108,Seniors!A$2:E$811,3,0),999))))</f>
        <v>Stephen</v>
      </c>
      <c r="H108" s="23" t="str">
        <f>IF(A108=0," ",IF(B108="JUN",VLOOKUP(A108,Juniors!A$2:E$50,3,0),IF(B108="JOG",VLOOKUP(A108,Joggers!A$2:E$50,3,0),IF(B108="SEN",VLOOKUP(A108,Seniors!A$2:E$811,4,0),999))))</f>
        <v>Johnson</v>
      </c>
      <c r="I108" s="3" t="str">
        <f>IF(A108=0," ",IF(B108="JUN",VLOOKUP(A108,Juniors!A$2:E$50,4,0),IF(B108="JOG",VLOOKUP(A108,Joggers!A$2:E$50,4,0),IF(B108="SEN",VLOOKUP(A108,Seniors!A$2:E$811,5,0),999))))</f>
        <v>m</v>
      </c>
      <c r="J108" s="3">
        <f>IF(A108=0," ",COUNTIFS(B$1:B107,B108,I$1:I107,I108) + 1)</f>
        <v>60</v>
      </c>
      <c r="K108" s="23" t="str">
        <f>IF(A108=0," ",IF(B108="JUN",VLOOKUP(A108,Juniors!A$2:E$50,5,0),IF(B108="JOG",VLOOKUP(A108,Joggers!A$2:E$50,5,0),IF(B108="SEN",VLOOKUP(A108,Seniors!A$2:E$811,2,0),999))))</f>
        <v>WW</v>
      </c>
      <c r="L108" s="3" t="str">
        <f>IF((A108=0)," ",IF((Results!C94&gt;9),Results!B94 &amp; ":" &amp; Results!C94, Results!B94 &amp; ":0" &amp; Results!C94))</f>
        <v>38:57</v>
      </c>
      <c r="M108" s="3">
        <f>IF(A108=0, " ", IF(B108="JUN", " ", IF(B108="JOG",2, IF(D108="S",COUNTIF(D109:D$445,"S")+Header!B$9 + 1,Header!B$9))))</f>
        <v>5</v>
      </c>
    </row>
    <row r="109" spans="1:13" x14ac:dyDescent="0.25">
      <c r="A109" s="23">
        <f>Results!A95</f>
        <v>811</v>
      </c>
      <c r="B109" s="3" t="str">
        <f>IF(A109=0," ",IF(COUNTIF(Juniors!A$2:A$50,A109)&gt;0,"JUN",IF(COUNTIF(Joggers!A$2:A$50,A109)&gt;0,"JOG","SEN")))</f>
        <v>SEN</v>
      </c>
      <c r="C109" s="3">
        <f>IF(B109&lt;&gt;"SEN"," ",COUNTIFS(K$1:K108,K109,I$1:I108,I109,B$1:B108,B109)+1)</f>
        <v>1</v>
      </c>
      <c r="D109" s="3" t="str">
        <f t="shared" si="2"/>
        <v>S</v>
      </c>
      <c r="F109" s="33">
        <f>IF(A109=0," ",COUNTIF(B$1:B108,B109) + 1)</f>
        <v>73</v>
      </c>
      <c r="G109" s="23" t="str">
        <f>IF(A109=0," ",IF(B109="JUN",VLOOKUP(A109,Juniors!A$2:E$50,2,0),IF(B109="JOG",VLOOKUP(A109,Joggers!A$2:E$50,2,0),IF(B109="SEN",VLOOKUP(A109,Seniors!A$2:E$811,3,0),999))))</f>
        <v>Anna</v>
      </c>
      <c r="H109" s="23" t="str">
        <f>IF(A109=0," ",IF(B109="JUN",VLOOKUP(A109,Juniors!A$2:E$50,3,0),IF(B109="JOG",VLOOKUP(A109,Joggers!A$2:E$50,3,0),IF(B109="SEN",VLOOKUP(A109,Seniors!A$2:E$811,4,0),999))))</f>
        <v>Robertson</v>
      </c>
      <c r="I109" s="3" t="str">
        <f>IF(A109=0," ",IF(B109="JUN",VLOOKUP(A109,Juniors!A$2:E$50,4,0),IF(B109="JOG",VLOOKUP(A109,Joggers!A$2:E$50,4,0),IF(B109="SEN",VLOOKUP(A109,Seniors!A$2:E$811,5,0),999))))</f>
        <v>f</v>
      </c>
      <c r="J109" s="3">
        <f>IF(A109=0," ",COUNTIFS(B$1:B108,B109,I$1:I108,I109) + 1)</f>
        <v>13</v>
      </c>
      <c r="K109" s="23" t="str">
        <f>IF(A109=0," ",IF(B109="JUN",VLOOKUP(A109,Juniors!A$2:E$50,5,0),IF(B109="JOG",VLOOKUP(A109,Joggers!A$2:E$50,5,0),IF(B109="SEN",VLOOKUP(A109,Seniors!A$2:E$811,2,0),999))))</f>
        <v>RPAC</v>
      </c>
      <c r="L109" s="3" t="str">
        <f>IF((A109=0)," ",IF((Results!C95&gt;9),Results!B95 &amp; ":" &amp; Results!C95, Results!B95 &amp; ":0" &amp; Results!C95))</f>
        <v>38:09</v>
      </c>
      <c r="M109" s="3">
        <f>IF(A109=0, " ", IF(B109="JUN", " ", IF(B109="JOG",2, IF(D109="S",COUNTIF(D110:D$445,"S")+Header!B$9 + 1,Header!B$9))))</f>
        <v>33</v>
      </c>
    </row>
    <row r="110" spans="1:13" x14ac:dyDescent="0.25">
      <c r="A110" s="23">
        <f>Results!A96</f>
        <v>1086</v>
      </c>
      <c r="B110" s="3" t="str">
        <f>IF(A110=0," ",IF(COUNTIF(Juniors!A$2:A$50,A110)&gt;0,"JUN",IF(COUNTIF(Joggers!A$2:A$50,A110)&gt;0,"JOG","SEN")))</f>
        <v>SEN</v>
      </c>
      <c r="C110" s="3">
        <f>IF(B110&lt;&gt;"SEN"," ",COUNTIFS(K$1:K109,K110,I$1:I109,I110,B$1:B109,B110)+1)</f>
        <v>1</v>
      </c>
      <c r="D110" s="3" t="str">
        <f t="shared" si="2"/>
        <v>S</v>
      </c>
      <c r="F110" s="33">
        <f>IF(A110=0," ",COUNTIF(B$1:B109,B110) + 1)</f>
        <v>74</v>
      </c>
      <c r="G110" s="23" t="str">
        <f>IF(A110=0," ",IF(B110="JUN",VLOOKUP(A110,Juniors!A$2:E$50,2,0),IF(B110="JOG",VLOOKUP(A110,Joggers!A$2:E$50,2,0),IF(B110="SEN",VLOOKUP(A110,Seniors!A$2:E$811,3,0),999))))</f>
        <v>Abigail</v>
      </c>
      <c r="H110" s="23" t="str">
        <f>IF(A110=0," ",IF(B110="JUN",VLOOKUP(A110,Juniors!A$2:E$50,3,0),IF(B110="JOG",VLOOKUP(A110,Joggers!A$2:E$50,3,0),IF(B110="SEN",VLOOKUP(A110,Seniors!A$2:E$811,4,0),999))))</f>
        <v>Truelove</v>
      </c>
      <c r="I110" s="3" t="str">
        <f>IF(A110=0," ",IF(B110="JUN",VLOOKUP(A110,Juniors!A$2:E$50,4,0),IF(B110="JOG",VLOOKUP(A110,Joggers!A$2:E$50,4,0),IF(B110="SEN",VLOOKUP(A110,Seniors!A$2:E$811,5,0),999))))</f>
        <v>f</v>
      </c>
      <c r="J110" s="3">
        <f>IF(A110=0," ",COUNTIFS(B$1:B109,B110,I$1:I109,I110) + 1)</f>
        <v>14</v>
      </c>
      <c r="K110" s="23" t="str">
        <f>IF(A110=0," ",IF(B110="JUN",VLOOKUP(A110,Juniors!A$2:E$50,5,0),IF(B110="JOG",VLOOKUP(A110,Joggers!A$2:E$50,5,0),IF(B110="SEN",VLOOKUP(A110,Seniors!A$2:E$811,2,0),999))))</f>
        <v>WH</v>
      </c>
      <c r="L110" s="3" t="str">
        <f>IF((A110=0)," ",IF((Results!C96&gt;9),Results!B96 &amp; ":" &amp; Results!C96, Results!B96 &amp; ":0" &amp; Results!C96))</f>
        <v>38:24</v>
      </c>
      <c r="M110" s="3">
        <f>IF(A110=0, " ", IF(B110="JUN", " ", IF(B110="JOG",2, IF(D110="S",COUNTIF(D111:D$445,"S")+Header!B$9 + 1,Header!B$9))))</f>
        <v>32</v>
      </c>
    </row>
    <row r="111" spans="1:13" x14ac:dyDescent="0.25">
      <c r="A111" s="23">
        <f>Results!A97</f>
        <v>806</v>
      </c>
      <c r="B111" s="3" t="str">
        <f>IF(A111=0," ",IF(COUNTIF(Juniors!A$2:A$50,A111)&gt;0,"JUN",IF(COUNTIF(Joggers!A$2:A$50,A111)&gt;0,"JOG","SEN")))</f>
        <v>SEN</v>
      </c>
      <c r="C111" s="3">
        <f>IF(B111&lt;&gt;"SEN"," ",COUNTIFS(K$1:K110,K111,I$1:I110,I111,B$1:B110,B111)+1)</f>
        <v>2</v>
      </c>
      <c r="D111" s="3" t="str">
        <f t="shared" si="2"/>
        <v>S</v>
      </c>
      <c r="F111" s="33">
        <f>IF(A111=0," ",COUNTIF(B$1:B110,B111) + 1)</f>
        <v>75</v>
      </c>
      <c r="G111" s="23" t="str">
        <f>IF(A111=0," ",IF(B111="JUN",VLOOKUP(A111,Juniors!A$2:E$50,2,0),IF(B111="JOG",VLOOKUP(A111,Joggers!A$2:E$50,2,0),IF(B111="SEN",VLOOKUP(A111,Seniors!A$2:E$811,3,0),999))))</f>
        <v>Gillian</v>
      </c>
      <c r="H111" s="23" t="str">
        <f>IF(A111=0," ",IF(B111="JUN",VLOOKUP(A111,Juniors!A$2:E$50,3,0),IF(B111="JOG",VLOOKUP(A111,Joggers!A$2:E$50,3,0),IF(B111="SEN",VLOOKUP(A111,Seniors!A$2:E$811,4,0),999))))</f>
        <v>O'Regan</v>
      </c>
      <c r="I111" s="3" t="str">
        <f>IF(A111=0," ",IF(B111="JUN",VLOOKUP(A111,Juniors!A$2:E$50,4,0),IF(B111="JOG",VLOOKUP(A111,Joggers!A$2:E$50,4,0),IF(B111="SEN",VLOOKUP(A111,Seniors!A$2:E$811,5,0),999))))</f>
        <v>f</v>
      </c>
      <c r="J111" s="3">
        <f>IF(A111=0," ",COUNTIFS(B$1:B110,B111,I$1:I110,I111) + 1)</f>
        <v>15</v>
      </c>
      <c r="K111" s="23" t="str">
        <f>IF(A111=0," ",IF(B111="JUN",VLOOKUP(A111,Juniors!A$2:E$50,5,0),IF(B111="JOG",VLOOKUP(A111,Joggers!A$2:E$50,5,0),IF(B111="SEN",VLOOKUP(A111,Seniors!A$2:E$811,2,0),999))))</f>
        <v>RPAC</v>
      </c>
      <c r="L111" s="3" t="str">
        <f>IF((A111=0)," ",IF((Results!C97&gt;9),Results!B97 &amp; ":" &amp; Results!C97, Results!B97 &amp; ":0" &amp; Results!C97))</f>
        <v>38:55</v>
      </c>
      <c r="M111" s="3">
        <f>IF(A111=0, " ", IF(B111="JUN", " ", IF(B111="JOG",2, IF(D111="S",COUNTIF(D112:D$445,"S")+Header!B$9 + 1,Header!B$9))))</f>
        <v>31</v>
      </c>
    </row>
    <row r="112" spans="1:13" x14ac:dyDescent="0.25">
      <c r="A112" s="23">
        <f>Results!A98</f>
        <v>796</v>
      </c>
      <c r="B112" s="3" t="str">
        <f>IF(A112=0," ",IF(COUNTIF(Juniors!A$2:A$50,A112)&gt;0,"JUN",IF(COUNTIF(Joggers!A$2:A$50,A112)&gt;0,"JOG","SEN")))</f>
        <v>SEN</v>
      </c>
      <c r="C112" s="3">
        <f>IF(B112&lt;&gt;"SEN"," ",COUNTIFS(K$1:K111,K112,I$1:I111,I112,B$1:B111,B112)+1)</f>
        <v>3</v>
      </c>
      <c r="D112" s="3" t="str">
        <f t="shared" si="2"/>
        <v>S</v>
      </c>
      <c r="F112" s="33">
        <f>IF(A112=0," ",COUNTIF(B$1:B111,B112) + 1)</f>
        <v>76</v>
      </c>
      <c r="G112" s="23" t="str">
        <f>IF(A112=0," ",IF(B112="JUN",VLOOKUP(A112,Juniors!A$2:E$50,2,0),IF(B112="JOG",VLOOKUP(A112,Joggers!A$2:E$50,2,0),IF(B112="SEN",VLOOKUP(A112,Seniors!A$2:E$811,3,0),999))))</f>
        <v>Bethany</v>
      </c>
      <c r="H112" s="23" t="str">
        <f>IF(A112=0," ",IF(B112="JUN",VLOOKUP(A112,Juniors!A$2:E$50,3,0),IF(B112="JOG",VLOOKUP(A112,Joggers!A$2:E$50,3,0),IF(B112="SEN",VLOOKUP(A112,Seniors!A$2:E$811,4,0),999))))</f>
        <v>Higgins</v>
      </c>
      <c r="I112" s="3" t="str">
        <f>IF(A112=0," ",IF(B112="JUN",VLOOKUP(A112,Juniors!A$2:E$50,4,0),IF(B112="JOG",VLOOKUP(A112,Joggers!A$2:E$50,4,0),IF(B112="SEN",VLOOKUP(A112,Seniors!A$2:E$811,5,0),999))))</f>
        <v>f</v>
      </c>
      <c r="J112" s="3">
        <f>IF(A112=0," ",COUNTIFS(B$1:B111,B112,I$1:I111,I112) + 1)</f>
        <v>16</v>
      </c>
      <c r="K112" s="23" t="str">
        <f>IF(A112=0," ",IF(B112="JUN",VLOOKUP(A112,Juniors!A$2:E$50,5,0),IF(B112="JOG",VLOOKUP(A112,Joggers!A$2:E$50,5,0),IF(B112="SEN",VLOOKUP(A112,Seniors!A$2:E$811,2,0),999))))</f>
        <v>RPAC</v>
      </c>
      <c r="L112" s="3" t="str">
        <f>IF((A112=0)," ",IF((Results!C98&gt;9),Results!B98 &amp; ":" &amp; Results!C98, Results!B98 &amp; ":0" &amp; Results!C98))</f>
        <v>38:58</v>
      </c>
      <c r="M112" s="3">
        <f>IF(A112=0, " ", IF(B112="JUN", " ", IF(B112="JOG",2, IF(D112="S",COUNTIF(D113:D$445,"S")+Header!B$9 + 1,Header!B$9))))</f>
        <v>30</v>
      </c>
    </row>
    <row r="113" spans="1:13" x14ac:dyDescent="0.25">
      <c r="A113" s="23">
        <f>Results!A101</f>
        <v>1149</v>
      </c>
      <c r="B113" s="3" t="str">
        <f>IF(A113=0," ",IF(COUNTIF(Juniors!A$2:A$50,A113)&gt;0,"JUN",IF(COUNTIF(Joggers!A$2:A$50,A113)&gt;0,"JOG","SEN")))</f>
        <v>SEN</v>
      </c>
      <c r="C113" s="3">
        <f>IF(B113&lt;&gt;"SEN"," ",COUNTIFS(K$1:K112,K113,I$1:I112,I113,B$1:B112,B113)+1)</f>
        <v>11</v>
      </c>
      <c r="D113" s="3" t="str">
        <f t="shared" si="2"/>
        <v xml:space="preserve"> </v>
      </c>
      <c r="F113" s="33">
        <f>IF(A113=0," ",COUNTIF(B$1:B112,B113) + 1)</f>
        <v>77</v>
      </c>
      <c r="G113" s="23" t="str">
        <f>IF(A113=0," ",IF(B113="JUN",VLOOKUP(A113,Juniors!A$2:E$50,2,0),IF(B113="JOG",VLOOKUP(A113,Joggers!A$2:E$50,2,0),IF(B113="SEN",VLOOKUP(A113,Seniors!A$2:E$811,3,0),999))))</f>
        <v>Jasper</v>
      </c>
      <c r="H113" s="23" t="str">
        <f>IF(A113=0," ",IF(B113="JUN",VLOOKUP(A113,Juniors!A$2:E$50,3,0),IF(B113="JOG",VLOOKUP(A113,Joggers!A$2:E$50,3,0),IF(B113="SEN",VLOOKUP(A113,Seniors!A$2:E$811,4,0),999))))</f>
        <v>Lloyd</v>
      </c>
      <c r="I113" s="3" t="str">
        <f>IF(A113=0," ",IF(B113="JUN",VLOOKUP(A113,Juniors!A$2:E$50,4,0),IF(B113="JOG",VLOOKUP(A113,Joggers!A$2:E$50,4,0),IF(B113="SEN",VLOOKUP(A113,Seniors!A$2:E$811,5,0),999))))</f>
        <v>m</v>
      </c>
      <c r="J113" s="3">
        <f>IF(A113=0," ",COUNTIFS(B$1:B112,B113,I$1:I112,I113) + 1)</f>
        <v>61</v>
      </c>
      <c r="K113" s="23" t="str">
        <f>IF(A113=0," ",IF(B113="JUN",VLOOKUP(A113,Juniors!A$2:E$50,5,0),IF(B113="JOG",VLOOKUP(A113,Joggers!A$2:E$50,5,0),IF(B113="SEN",VLOOKUP(A113,Seniors!A$2:E$811,2,0),999))))</f>
        <v>WW</v>
      </c>
      <c r="L113" s="3" t="str">
        <f>IF((A113=0)," ",IF((Results!C101&gt;9),Results!B101 &amp; ":" &amp; Results!C101, Results!B101 &amp; ":0" &amp; Results!C101))</f>
        <v>39:01</v>
      </c>
      <c r="M113" s="3">
        <f>IF(A113=0, " ", IF(B113="JUN", " ", IF(B113="JOG",2, IF(D113="S",COUNTIF(D114:D$445,"S")+Header!B$9 + 1,Header!B$9))))</f>
        <v>5</v>
      </c>
    </row>
    <row r="114" spans="1:13" x14ac:dyDescent="0.25">
      <c r="A114" s="23">
        <f>Results!A102</f>
        <v>707</v>
      </c>
      <c r="B114" s="3" t="str">
        <f>IF(A114=0," ",IF(COUNTIF(Juniors!A$2:A$50,A114)&gt;0,"JUN",IF(COUNTIF(Joggers!A$2:A$50,A114)&gt;0,"JOG","SEN")))</f>
        <v>SEN</v>
      </c>
      <c r="C114" s="3">
        <f>IF(B114&lt;&gt;"SEN"," ",COUNTIFS(K$1:K113,K114,I$1:I113,I114,B$1:B113,B114)+1)</f>
        <v>3</v>
      </c>
      <c r="D114" s="3" t="str">
        <f t="shared" si="2"/>
        <v>S</v>
      </c>
      <c r="F114" s="33">
        <f>IF(A114=0," ",COUNTIF(B$1:B113,B114) + 1)</f>
        <v>78</v>
      </c>
      <c r="G114" s="23" t="str">
        <f>IF(A114=0," ",IF(B114="JUN",VLOOKUP(A114,Juniors!A$2:E$50,2,0),IF(B114="JOG",VLOOKUP(A114,Joggers!A$2:E$50,2,0),IF(B114="SEN",VLOOKUP(A114,Seniors!A$2:E$811,3,0),999))))</f>
        <v>Mike</v>
      </c>
      <c r="H114" s="23" t="str">
        <f>IF(A114=0," ",IF(B114="JUN",VLOOKUP(A114,Juniors!A$2:E$50,3,0),IF(B114="JOG",VLOOKUP(A114,Joggers!A$2:E$50,3,0),IF(B114="SEN",VLOOKUP(A114,Seniors!A$2:E$811,4,0),999))))</f>
        <v>Wayne</v>
      </c>
      <c r="I114" s="3" t="str">
        <f>IF(A114=0," ",IF(B114="JUN",VLOOKUP(A114,Juniors!A$2:E$50,4,0),IF(B114="JOG",VLOOKUP(A114,Joggers!A$2:E$50,4,0),IF(B114="SEN",VLOOKUP(A114,Seniors!A$2:E$811,5,0),999))))</f>
        <v>m</v>
      </c>
      <c r="J114" s="3">
        <f>IF(A114=0," ",COUNTIFS(B$1:B113,B114,I$1:I113,I114) + 1)</f>
        <v>62</v>
      </c>
      <c r="K114" s="23" t="str">
        <f>IF(A114=0," ",IF(B114="JUN",VLOOKUP(A114,Juniors!A$2:E$50,5,0),IF(B114="JOG",VLOOKUP(A114,Joggers!A$2:E$50,5,0),IF(B114="SEN",VLOOKUP(A114,Seniors!A$2:E$811,2,0),999))))</f>
        <v>MAGIC</v>
      </c>
      <c r="L114" s="3" t="str">
        <f>IF((A114=0)," ",IF((Results!C102&gt;9),Results!B102 &amp; ":" &amp; Results!C102, Results!B102 &amp; ":0" &amp; Results!C102))</f>
        <v>39:02</v>
      </c>
      <c r="M114" s="3">
        <f>IF(A114=0, " ", IF(B114="JUN", " ", IF(B114="JOG",2, IF(D114="S",COUNTIF(D115:D$445,"S")+Header!B$9 + 1,Header!B$9))))</f>
        <v>29</v>
      </c>
    </row>
    <row r="115" spans="1:13" x14ac:dyDescent="0.25">
      <c r="A115" s="23">
        <f>Results!A103</f>
        <v>1165</v>
      </c>
      <c r="B115" s="3" t="str">
        <f>IF(A115=0," ",IF(COUNTIF(Juniors!A$2:A$50,A115)&gt;0,"JUN",IF(COUNTIF(Joggers!A$2:A$50,A115)&gt;0,"JOG","SEN")))</f>
        <v>SEN</v>
      </c>
      <c r="C115" s="3">
        <f>IF(B115&lt;&gt;"SEN"," ",COUNTIFS(K$1:K114,K115,I$1:I114,I115,B$1:B114,B115)+1)</f>
        <v>12</v>
      </c>
      <c r="D115" s="3" t="str">
        <f t="shared" si="2"/>
        <v xml:space="preserve"> </v>
      </c>
      <c r="F115" s="33">
        <f>IF(A115=0," ",COUNTIF(B$1:B114,B115) + 1)</f>
        <v>79</v>
      </c>
      <c r="G115" s="23" t="str">
        <f>IF(A115=0," ",IF(B115="JUN",VLOOKUP(A115,Juniors!A$2:E$50,2,0),IF(B115="JOG",VLOOKUP(A115,Joggers!A$2:E$50,2,0),IF(B115="SEN",VLOOKUP(A115,Seniors!A$2:E$811,3,0),999))))</f>
        <v>Stephen</v>
      </c>
      <c r="H115" s="23" t="str">
        <f>IF(A115=0," ",IF(B115="JUN",VLOOKUP(A115,Juniors!A$2:E$50,3,0),IF(B115="JOG",VLOOKUP(A115,Joggers!A$2:E$50,3,0),IF(B115="SEN",VLOOKUP(A115,Seniors!A$2:E$811,4,0),999))))</f>
        <v>Pallister</v>
      </c>
      <c r="I115" s="3" t="str">
        <f>IF(A115=0," ",IF(B115="JUN",VLOOKUP(A115,Juniors!A$2:E$50,4,0),IF(B115="JOG",VLOOKUP(A115,Joggers!A$2:E$50,4,0),IF(B115="SEN",VLOOKUP(A115,Seniors!A$2:E$811,5,0),999))))</f>
        <v>m</v>
      </c>
      <c r="J115" s="3">
        <f>IF(A115=0," ",COUNTIFS(B$1:B114,B115,I$1:I114,I115) + 1)</f>
        <v>63</v>
      </c>
      <c r="K115" s="23" t="str">
        <f>IF(A115=0," ",IF(B115="JUN",VLOOKUP(A115,Juniors!A$2:E$50,5,0),IF(B115="JOG",VLOOKUP(A115,Joggers!A$2:E$50,5,0),IF(B115="SEN",VLOOKUP(A115,Seniors!A$2:E$811,2,0),999))))</f>
        <v>WW</v>
      </c>
      <c r="L115" s="3" t="str">
        <f>IF((A115=0)," ",IF((Results!C103&gt;9),Results!B103 &amp; ":" &amp; Results!C103, Results!B103 &amp; ":0" &amp; Results!C103))</f>
        <v>39:05</v>
      </c>
      <c r="M115" s="3">
        <f>IF(A115=0, " ", IF(B115="JUN", " ", IF(B115="JOG",2, IF(D115="S",COUNTIF(D116:D$445,"S")+Header!B$9 + 1,Header!B$9))))</f>
        <v>5</v>
      </c>
    </row>
    <row r="116" spans="1:13" x14ac:dyDescent="0.25">
      <c r="A116" s="23">
        <f>Results!A104</f>
        <v>622</v>
      </c>
      <c r="B116" s="3" t="str">
        <f>IF(A116=0," ",IF(COUNTIF(Juniors!A$2:A$50,A116)&gt;0,"JUN",IF(COUNTIF(Joggers!A$2:A$50,A116)&gt;0,"JOG","SEN")))</f>
        <v>SEN</v>
      </c>
      <c r="C116" s="3">
        <f>IF(B116&lt;&gt;"SEN"," ",COUNTIFS(K$1:K115,K116,I$1:I115,I116,B$1:B115,B116)+1)</f>
        <v>7</v>
      </c>
      <c r="D116" s="3" t="str">
        <f t="shared" si="2"/>
        <v xml:space="preserve"> </v>
      </c>
      <c r="F116" s="33">
        <f>IF(A116=0," ",COUNTIF(B$1:B115,B116) + 1)</f>
        <v>80</v>
      </c>
      <c r="G116" s="23" t="str">
        <f>IF(A116=0," ",IF(B116="JUN",VLOOKUP(A116,Juniors!A$2:E$50,2,0),IF(B116="JOG",VLOOKUP(A116,Joggers!A$2:E$50,2,0),IF(B116="SEN",VLOOKUP(A116,Seniors!A$2:E$811,3,0),999))))</f>
        <v>Steve</v>
      </c>
      <c r="H116" s="23" t="str">
        <f>IF(A116=0," ",IF(B116="JUN",VLOOKUP(A116,Juniors!A$2:E$50,3,0),IF(B116="JOG",VLOOKUP(A116,Joggers!A$2:E$50,3,0),IF(B116="SEN",VLOOKUP(A116,Seniors!A$2:E$811,4,0),999))))</f>
        <v>Bannell</v>
      </c>
      <c r="I116" s="3" t="str">
        <f>IF(A116=0," ",IF(B116="JUN",VLOOKUP(A116,Juniors!A$2:E$50,4,0),IF(B116="JOG",VLOOKUP(A116,Joggers!A$2:E$50,4,0),IF(B116="SEN",VLOOKUP(A116,Seniors!A$2:E$811,5,0),999))))</f>
        <v>m</v>
      </c>
      <c r="J116" s="3">
        <f>IF(A116=0," ",COUNTIFS(B$1:B115,B116,I$1:I115,I116) + 1)</f>
        <v>64</v>
      </c>
      <c r="K116" s="23" t="str">
        <f>IF(A116=0," ",IF(B116="JUN",VLOOKUP(A116,Juniors!A$2:E$50,5,0),IF(B116="JOG",VLOOKUP(A116,Joggers!A$2:E$50,5,0),IF(B116="SEN",VLOOKUP(A116,Seniors!A$2:E$811,2,0),999))))</f>
        <v>EO</v>
      </c>
      <c r="L116" s="3" t="str">
        <f>IF((A116=0)," ",IF((Results!C104&gt;9),Results!B104 &amp; ":" &amp; Results!C104, Results!B104 &amp; ":0" &amp; Results!C104))</f>
        <v>39:12</v>
      </c>
      <c r="M116" s="3">
        <f>IF(A116=0, " ", IF(B116="JUN", " ", IF(B116="JOG",2, IF(D116="S",COUNTIF(D117:D$445,"S")+Header!B$9 + 1,Header!B$9))))</f>
        <v>5</v>
      </c>
    </row>
    <row r="117" spans="1:13" x14ac:dyDescent="0.25">
      <c r="A117" s="23">
        <f>Results!A105</f>
        <v>392</v>
      </c>
      <c r="B117" s="3" t="str">
        <f>IF(A117=0," ",IF(COUNTIF(Juniors!A$2:A$50,A117)&gt;0,"JUN",IF(COUNTIF(Joggers!A$2:A$50,A117)&gt;0,"JOG","SEN")))</f>
        <v>SEN</v>
      </c>
      <c r="C117" s="3">
        <f>IF(B117&lt;&gt;"SEN"," ",COUNTIFS(K$1:K116,K117,I$1:I116,I117,B$1:B116,B117)+1)</f>
        <v>16</v>
      </c>
      <c r="D117" s="3" t="str">
        <f t="shared" si="2"/>
        <v xml:space="preserve"> </v>
      </c>
      <c r="F117" s="33">
        <f>IF(A117=0," ",COUNTIF(B$1:B116,B117) + 1)</f>
        <v>81</v>
      </c>
      <c r="G117" s="23" t="str">
        <f>IF(A117=0," ",IF(B117="JUN",VLOOKUP(A117,Juniors!A$2:E$50,2,0),IF(B117="JOG",VLOOKUP(A117,Joggers!A$2:E$50,2,0),IF(B117="SEN",VLOOKUP(A117,Seniors!A$2:E$811,3,0),999))))</f>
        <v>Graham</v>
      </c>
      <c r="H117" s="23" t="str">
        <f>IF(A117=0," ",IF(B117="JUN",VLOOKUP(A117,Juniors!A$2:E$50,3,0),IF(B117="JOG",VLOOKUP(A117,Joggers!A$2:E$50,3,0),IF(B117="SEN",VLOOKUP(A117,Seniors!A$2:E$811,4,0),999))))</f>
        <v>Clarke</v>
      </c>
      <c r="I117" s="3" t="str">
        <f>IF(A117=0," ",IF(B117="JUN",VLOOKUP(A117,Juniors!A$2:E$50,4,0),IF(B117="JOG",VLOOKUP(A117,Joggers!A$2:E$50,4,0),IF(B117="SEN",VLOOKUP(A117,Seniors!A$2:E$811,5,0),999))))</f>
        <v>m</v>
      </c>
      <c r="J117" s="3">
        <f>IF(A117=0," ",COUNTIFS(B$1:B116,B117,I$1:I116,I117) + 1)</f>
        <v>65</v>
      </c>
      <c r="K117" s="23" t="str">
        <f>IF(A117=0," ",IF(B117="JUN",VLOOKUP(A117,Juniors!A$2:E$50,5,0),IF(B117="JOG",VLOOKUP(A117,Joggers!A$2:E$50,5,0),IF(B117="SEN",VLOOKUP(A117,Seniors!A$2:E$811,2,0),999))))</f>
        <v>DMV</v>
      </c>
      <c r="L117" s="3" t="str">
        <f>IF((A117=0)," ",IF((Results!C105&gt;9),Results!B105 &amp; ":" &amp; Results!C105, Results!B105 &amp; ":0" &amp; Results!C105))</f>
        <v>39:15</v>
      </c>
      <c r="M117" s="3">
        <f>IF(A117=0, " ", IF(B117="JUN", " ", IF(B117="JOG",2, IF(D117="S",COUNTIF(D118:D$445,"S")+Header!B$9 + 1,Header!B$9))))</f>
        <v>5</v>
      </c>
    </row>
    <row r="118" spans="1:13" x14ac:dyDescent="0.25">
      <c r="A118" s="23">
        <f>Results!A106</f>
        <v>1126</v>
      </c>
      <c r="B118" s="3" t="str">
        <f>IF(A118=0," ",IF(COUNTIF(Juniors!A$2:A$50,A118)&gt;0,"JUN",IF(COUNTIF(Joggers!A$2:A$50,A118)&gt;0,"JOG","SEN")))</f>
        <v>SEN</v>
      </c>
      <c r="C118" s="3">
        <f>IF(B118&lt;&gt;"SEN"," ",COUNTIFS(K$1:K117,K118,I$1:I117,I118,B$1:B117,B118)+1)</f>
        <v>13</v>
      </c>
      <c r="D118" s="3" t="str">
        <f t="shared" si="2"/>
        <v xml:space="preserve"> </v>
      </c>
      <c r="F118" s="33">
        <f>IF(A118=0," ",COUNTIF(B$1:B117,B118) + 1)</f>
        <v>82</v>
      </c>
      <c r="G118" s="23" t="str">
        <f>IF(A118=0," ",IF(B118="JUN",VLOOKUP(A118,Juniors!A$2:E$50,2,0),IF(B118="JOG",VLOOKUP(A118,Joggers!A$2:E$50,2,0),IF(B118="SEN",VLOOKUP(A118,Seniors!A$2:E$811,3,0),999))))</f>
        <v>Peter</v>
      </c>
      <c r="H118" s="23" t="str">
        <f>IF(A118=0," ",IF(B118="JUN",VLOOKUP(A118,Juniors!A$2:E$50,3,0),IF(B118="JOG",VLOOKUP(A118,Joggers!A$2:E$50,3,0),IF(B118="SEN",VLOOKUP(A118,Seniors!A$2:E$811,4,0),999))))</f>
        <v>Collins</v>
      </c>
      <c r="I118" s="3" t="str">
        <f>IF(A118=0," ",IF(B118="JUN",VLOOKUP(A118,Juniors!A$2:E$50,4,0),IF(B118="JOG",VLOOKUP(A118,Joggers!A$2:E$50,4,0),IF(B118="SEN",VLOOKUP(A118,Seniors!A$2:E$811,5,0),999))))</f>
        <v>m</v>
      </c>
      <c r="J118" s="3">
        <f>IF(A118=0," ",COUNTIFS(B$1:B117,B118,I$1:I117,I118) + 1)</f>
        <v>66</v>
      </c>
      <c r="K118" s="23" t="str">
        <f>IF(A118=0," ",IF(B118="JUN",VLOOKUP(A118,Juniors!A$2:E$50,5,0),IF(B118="JOG",VLOOKUP(A118,Joggers!A$2:E$50,5,0),IF(B118="SEN",VLOOKUP(A118,Seniors!A$2:E$811,2,0),999))))</f>
        <v>WW</v>
      </c>
      <c r="L118" s="3" t="str">
        <f>IF((A118=0)," ",IF((Results!C106&gt;9),Results!B106 &amp; ":" &amp; Results!C106, Results!B106 &amp; ":0" &amp; Results!C106))</f>
        <v>39:17</v>
      </c>
      <c r="M118" s="3">
        <f>IF(A118=0, " ", IF(B118="JUN", " ", IF(B118="JOG",2, IF(D118="S",COUNTIF(D119:D$445,"S")+Header!B$9 + 1,Header!B$9))))</f>
        <v>5</v>
      </c>
    </row>
    <row r="119" spans="1:13" x14ac:dyDescent="0.25">
      <c r="A119" s="23">
        <f>Results!A107</f>
        <v>1202</v>
      </c>
      <c r="B119" s="3" t="str">
        <f>IF(A119=0," ",IF(COUNTIF(Juniors!A$2:A$50,A119)&gt;0,"JUN",IF(COUNTIF(Joggers!A$2:A$50,A119)&gt;0,"JOG","SEN")))</f>
        <v>SEN</v>
      </c>
      <c r="C119" s="3">
        <f>IF(B119&lt;&gt;"SEN"," ",COUNTIFS(K$1:K118,K119,I$1:I118,I119,B$1:B118,B119)+1)</f>
        <v>14</v>
      </c>
      <c r="D119" s="3" t="str">
        <f t="shared" si="2"/>
        <v xml:space="preserve"> </v>
      </c>
      <c r="F119" s="33">
        <f>IF(A119=0," ",COUNTIF(B$1:B118,B119) + 1)</f>
        <v>83</v>
      </c>
      <c r="G119" s="23" t="str">
        <f>IF(A119=0," ",IF(B119="JUN",VLOOKUP(A119,Juniors!A$2:E$50,2,0),IF(B119="JOG",VLOOKUP(A119,Joggers!A$2:E$50,2,0),IF(B119="SEN",VLOOKUP(A119,Seniors!A$2:E$811,3,0),999))))</f>
        <v>Gavin</v>
      </c>
      <c r="H119" s="23" t="str">
        <f>IF(A119=0," ",IF(B119="JUN",VLOOKUP(A119,Juniors!A$2:E$50,3,0),IF(B119="JOG",VLOOKUP(A119,Joggers!A$2:E$50,3,0),IF(B119="SEN",VLOOKUP(A119,Seniors!A$2:E$811,4,0),999))))</f>
        <v>Berry</v>
      </c>
      <c r="I119" s="3" t="str">
        <f>IF(A119=0," ",IF(B119="JUN",VLOOKUP(A119,Juniors!A$2:E$50,4,0),IF(B119="JOG",VLOOKUP(A119,Joggers!A$2:E$50,4,0),IF(B119="SEN",VLOOKUP(A119,Seniors!A$2:E$811,5,0),999))))</f>
        <v>m</v>
      </c>
      <c r="J119" s="3">
        <f>IF(A119=0," ",COUNTIFS(B$1:B118,B119,I$1:I118,I119) + 1)</f>
        <v>67</v>
      </c>
      <c r="K119" s="23" t="str">
        <f>IF(A119=0," ",IF(B119="JUN",VLOOKUP(A119,Juniors!A$2:E$50,5,0),IF(B119="JOG",VLOOKUP(A119,Joggers!A$2:E$50,5,0),IF(B119="SEN",VLOOKUP(A119,Seniors!A$2:E$811,2,0),999))))</f>
        <v>WW</v>
      </c>
      <c r="L119" s="3" t="str">
        <f>IF((A119=0)," ",IF((Results!C107&gt;9),Results!B107 &amp; ":" &amp; Results!C107, Results!B107 &amp; ":0" &amp; Results!C107))</f>
        <v>39:20</v>
      </c>
      <c r="M119" s="3">
        <f>IF(A119=0, " ", IF(B119="JUN", " ", IF(B119="JOG",2, IF(D119="S",COUNTIF(D120:D$445,"S")+Header!B$9 + 1,Header!B$9))))</f>
        <v>5</v>
      </c>
    </row>
    <row r="120" spans="1:13" x14ac:dyDescent="0.25">
      <c r="A120" s="23">
        <f>Results!A108</f>
        <v>1199</v>
      </c>
      <c r="B120" s="3" t="str">
        <f>IF(A120=0," ",IF(COUNTIF(Juniors!A$2:A$50,A120)&gt;0,"JUN",IF(COUNTIF(Joggers!A$2:A$50,A120)&gt;0,"JOG","SEN")))</f>
        <v>SEN</v>
      </c>
      <c r="C120" s="3">
        <f>IF(B120&lt;&gt;"SEN"," ",COUNTIFS(K$1:K119,K120,I$1:I119,I120,B$1:B119,B120)+1)</f>
        <v>15</v>
      </c>
      <c r="D120" s="3" t="str">
        <f t="shared" si="2"/>
        <v xml:space="preserve"> </v>
      </c>
      <c r="F120" s="33">
        <f>IF(A120=0," ",COUNTIF(B$1:B119,B120) + 1)</f>
        <v>84</v>
      </c>
      <c r="G120" s="23" t="str">
        <f>IF(A120=0," ",IF(B120="JUN",VLOOKUP(A120,Juniors!A$2:E$50,2,0),IF(B120="JOG",VLOOKUP(A120,Joggers!A$2:E$50,2,0),IF(B120="SEN",VLOOKUP(A120,Seniors!A$2:E$811,3,0),999))))</f>
        <v>Richard</v>
      </c>
      <c r="H120" s="23" t="str">
        <f>IF(A120=0," ",IF(B120="JUN",VLOOKUP(A120,Juniors!A$2:E$50,3,0),IF(B120="JOG",VLOOKUP(A120,Joggers!A$2:E$50,3,0),IF(B120="SEN",VLOOKUP(A120,Seniors!A$2:E$811,4,0),999))))</f>
        <v>Herring</v>
      </c>
      <c r="I120" s="3" t="str">
        <f>IF(A120=0," ",IF(B120="JUN",VLOOKUP(A120,Juniors!A$2:E$50,4,0),IF(B120="JOG",VLOOKUP(A120,Joggers!A$2:E$50,4,0),IF(B120="SEN",VLOOKUP(A120,Seniors!A$2:E$811,5,0),999))))</f>
        <v>m</v>
      </c>
      <c r="J120" s="3">
        <f>IF(A120=0," ",COUNTIFS(B$1:B119,B120,I$1:I119,I120) + 1)</f>
        <v>68</v>
      </c>
      <c r="K120" s="23" t="str">
        <f>IF(A120=0," ",IF(B120="JUN",VLOOKUP(A120,Juniors!A$2:E$50,5,0),IF(B120="JOG",VLOOKUP(A120,Joggers!A$2:E$50,5,0),IF(B120="SEN",VLOOKUP(A120,Seniors!A$2:E$811,2,0),999))))</f>
        <v>WW</v>
      </c>
      <c r="L120" s="3" t="str">
        <f>IF((A120=0)," ",IF((Results!C108&gt;9),Results!B108 &amp; ":" &amp; Results!C108, Results!B108 &amp; ":0" &amp; Results!C108))</f>
        <v>39:22</v>
      </c>
      <c r="M120" s="3">
        <f>IF(A120=0, " ", IF(B120="JUN", " ", IF(B120="JOG",2, IF(D120="S",COUNTIF(D121:D$445,"S")+Header!B$9 + 1,Header!B$9))))</f>
        <v>5</v>
      </c>
    </row>
    <row r="121" spans="1:13" x14ac:dyDescent="0.25">
      <c r="A121" s="23">
        <f>Results!A109</f>
        <v>396</v>
      </c>
      <c r="B121" s="3" t="str">
        <f>IF(A121=0," ",IF(COUNTIF(Juniors!A$2:A$50,A121)&gt;0,"JUN",IF(COUNTIF(Joggers!A$2:A$50,A121)&gt;0,"JOG","SEN")))</f>
        <v>SEN</v>
      </c>
      <c r="C121" s="3">
        <f>IF(B121&lt;&gt;"SEN"," ",COUNTIFS(K$1:K120,K121,I$1:I120,I121,B$1:B120,B121)+1)</f>
        <v>17</v>
      </c>
      <c r="D121" s="3" t="str">
        <f t="shared" si="2"/>
        <v xml:space="preserve"> </v>
      </c>
      <c r="F121" s="33">
        <f>IF(A121=0," ",COUNTIF(B$1:B120,B121) + 1)</f>
        <v>85</v>
      </c>
      <c r="G121" s="23" t="str">
        <f>IF(A121=0," ",IF(B121="JUN",VLOOKUP(A121,Juniors!A$2:E$50,2,0),IF(B121="JOG",VLOOKUP(A121,Joggers!A$2:E$50,2,0),IF(B121="SEN",VLOOKUP(A121,Seniors!A$2:E$811,3,0),999))))</f>
        <v>John</v>
      </c>
      <c r="H121" s="23" t="str">
        <f>IF(A121=0," ",IF(B121="JUN",VLOOKUP(A121,Juniors!A$2:E$50,3,0),IF(B121="JOG",VLOOKUP(A121,Joggers!A$2:E$50,3,0),IF(B121="SEN",VLOOKUP(A121,Seniors!A$2:E$811,4,0),999))))</f>
        <v>Baker</v>
      </c>
      <c r="I121" s="3" t="str">
        <f>IF(A121=0," ",IF(B121="JUN",VLOOKUP(A121,Juniors!A$2:E$50,4,0),IF(B121="JOG",VLOOKUP(A121,Joggers!A$2:E$50,4,0),IF(B121="SEN",VLOOKUP(A121,Seniors!A$2:E$811,5,0),999))))</f>
        <v>m</v>
      </c>
      <c r="J121" s="3">
        <f>IF(A121=0," ",COUNTIFS(B$1:B120,B121,I$1:I120,I121) + 1)</f>
        <v>69</v>
      </c>
      <c r="K121" s="23" t="str">
        <f>IF(A121=0," ",IF(B121="JUN",VLOOKUP(A121,Juniors!A$2:E$50,5,0),IF(B121="JOG",VLOOKUP(A121,Joggers!A$2:E$50,5,0),IF(B121="SEN",VLOOKUP(A121,Seniors!A$2:E$811,2,0),999))))</f>
        <v>DMV</v>
      </c>
      <c r="L121" s="3" t="str">
        <f>IF((A121=0)," ",IF((Results!C109&gt;9),Results!B109 &amp; ":" &amp; Results!C109, Results!B109 &amp; ":0" &amp; Results!C109))</f>
        <v>39:24</v>
      </c>
      <c r="M121" s="3">
        <f>IF(A121=0, " ", IF(B121="JUN", " ", IF(B121="JOG",2, IF(D121="S",COUNTIF(D122:D$445,"S")+Header!B$9 + 1,Header!B$9))))</f>
        <v>5</v>
      </c>
    </row>
    <row r="122" spans="1:13" x14ac:dyDescent="0.25">
      <c r="A122" s="23">
        <f>Results!A110</f>
        <v>834</v>
      </c>
      <c r="B122" s="3" t="str">
        <f>IF(A122=0," ",IF(COUNTIF(Juniors!A$2:A$50,A122)&gt;0,"JUN",IF(COUNTIF(Joggers!A$2:A$50,A122)&gt;0,"JOG","SEN")))</f>
        <v>SEN</v>
      </c>
      <c r="C122" s="3">
        <f>IF(B122&lt;&gt;"SEN"," ",COUNTIFS(K$1:K121,K122,I$1:I121,I122,B$1:B121,B122)+1)</f>
        <v>9</v>
      </c>
      <c r="D122" s="3" t="str">
        <f t="shared" si="2"/>
        <v xml:space="preserve"> </v>
      </c>
      <c r="F122" s="33">
        <f>IF(A122=0," ",COUNTIF(B$1:B121,B122) + 1)</f>
        <v>86</v>
      </c>
      <c r="G122" s="23" t="str">
        <f>IF(A122=0," ",IF(B122="JUN",VLOOKUP(A122,Juniors!A$2:E$50,2,0),IF(B122="JOG",VLOOKUP(A122,Joggers!A$2:E$50,2,0),IF(B122="SEN",VLOOKUP(A122,Seniors!A$2:E$811,3,0),999))))</f>
        <v>Jake</v>
      </c>
      <c r="H122" s="23" t="str">
        <f>IF(A122=0," ",IF(B122="JUN",VLOOKUP(A122,Juniors!A$2:E$50,3,0),IF(B122="JOG",VLOOKUP(A122,Joggers!A$2:E$50,3,0),IF(B122="SEN",VLOOKUP(A122,Seniors!A$2:E$811,4,0),999))))</f>
        <v>Bold</v>
      </c>
      <c r="I122" s="3" t="str">
        <f>IF(A122=0," ",IF(B122="JUN",VLOOKUP(A122,Juniors!A$2:E$50,4,0),IF(B122="JOG",VLOOKUP(A122,Joggers!A$2:E$50,4,0),IF(B122="SEN",VLOOKUP(A122,Seniors!A$2:E$811,5,0),999))))</f>
        <v>m</v>
      </c>
      <c r="J122" s="3">
        <f>IF(A122=0," ",COUNTIFS(B$1:B121,B122,I$1:I121,I122) + 1)</f>
        <v>70</v>
      </c>
      <c r="K122" s="23" t="str">
        <f>IF(A122=0," ",IF(B122="JUN",VLOOKUP(A122,Juniors!A$2:E$50,5,0),IF(B122="JOG",VLOOKUP(A122,Joggers!A$2:E$50,5,0),IF(B122="SEN",VLOOKUP(A122,Seniors!A$2:E$811,2,0),999))))</f>
        <v>RPAC</v>
      </c>
      <c r="L122" s="3" t="str">
        <f>IF((A122=0)," ",IF((Results!C110&gt;9),Results!B110 &amp; ":" &amp; Results!C110, Results!B110 &amp; ":0" &amp; Results!C110))</f>
        <v>39:36</v>
      </c>
      <c r="M122" s="3">
        <f>IF(A122=0, " ", IF(B122="JUN", " ", IF(B122="JOG",2, IF(D122="S",COUNTIF(D123:D$445,"S")+Header!B$9 + 1,Header!B$9))))</f>
        <v>5</v>
      </c>
    </row>
    <row r="123" spans="1:13" x14ac:dyDescent="0.25">
      <c r="A123" s="23">
        <f>Results!A111</f>
        <v>1123</v>
      </c>
      <c r="B123" s="3" t="str">
        <f>IF(A123=0," ",IF(COUNTIF(Juniors!A$2:A$50,A123)&gt;0,"JUN",IF(COUNTIF(Joggers!A$2:A$50,A123)&gt;0,"JOG","SEN")))</f>
        <v>SEN</v>
      </c>
      <c r="C123" s="3">
        <f>IF(B123&lt;&gt;"SEN"," ",COUNTIFS(K$1:K122,K123,I$1:I122,I123,B$1:B122,B123)+1)</f>
        <v>16</v>
      </c>
      <c r="D123" s="3" t="str">
        <f t="shared" si="2"/>
        <v xml:space="preserve"> </v>
      </c>
      <c r="F123" s="33">
        <f>IF(A123=0," ",COUNTIF(B$1:B122,B123) + 1)</f>
        <v>87</v>
      </c>
      <c r="G123" s="23" t="str">
        <f>IF(A123=0," ",IF(B123="JUN",VLOOKUP(A123,Juniors!A$2:E$50,2,0),IF(B123="JOG",VLOOKUP(A123,Joggers!A$2:E$50,2,0),IF(B123="SEN",VLOOKUP(A123,Seniors!A$2:E$811,3,0),999))))</f>
        <v>Peter</v>
      </c>
      <c r="H123" s="23" t="str">
        <f>IF(A123=0," ",IF(B123="JUN",VLOOKUP(A123,Juniors!A$2:E$50,3,0),IF(B123="JOG",VLOOKUP(A123,Joggers!A$2:E$50,3,0),IF(B123="SEN",VLOOKUP(A123,Seniors!A$2:E$811,4,0),999))))</f>
        <v>Chandler</v>
      </c>
      <c r="I123" s="3" t="str">
        <f>IF(A123=0," ",IF(B123="JUN",VLOOKUP(A123,Juniors!A$2:E$50,4,0),IF(B123="JOG",VLOOKUP(A123,Joggers!A$2:E$50,4,0),IF(B123="SEN",VLOOKUP(A123,Seniors!A$2:E$811,5,0),999))))</f>
        <v>m</v>
      </c>
      <c r="J123" s="3">
        <f>IF(A123=0," ",COUNTIFS(B$1:B122,B123,I$1:I122,I123) + 1)</f>
        <v>71</v>
      </c>
      <c r="K123" s="23" t="str">
        <f>IF(A123=0," ",IF(B123="JUN",VLOOKUP(A123,Juniors!A$2:E$50,5,0),IF(B123="JOG",VLOOKUP(A123,Joggers!A$2:E$50,5,0),IF(B123="SEN",VLOOKUP(A123,Seniors!A$2:E$811,2,0),999))))</f>
        <v>WW</v>
      </c>
      <c r="L123" s="3" t="str">
        <f>IF((A123=0)," ",IF((Results!C111&gt;9),Results!B111 &amp; ":" &amp; Results!C111, Results!B111 &amp; ":0" &amp; Results!C111))</f>
        <v>39:49</v>
      </c>
      <c r="M123" s="3">
        <f>IF(A123=0, " ", IF(B123="JUN", " ", IF(B123="JOG",2, IF(D123="S",COUNTIF(D124:D$445,"S")+Header!B$9 + 1,Header!B$9))))</f>
        <v>5</v>
      </c>
    </row>
    <row r="124" spans="1:13" x14ac:dyDescent="0.25">
      <c r="A124" s="23">
        <f>Results!A112</f>
        <v>620</v>
      </c>
      <c r="B124" s="3" t="str">
        <f>IF(A124=0," ",IF(COUNTIF(Juniors!A$2:A$50,A124)&gt;0,"JUN",IF(COUNTIF(Joggers!A$2:A$50,A124)&gt;0,"JOG","SEN")))</f>
        <v>SEN</v>
      </c>
      <c r="C124" s="3">
        <f>IF(B124&lt;&gt;"SEN"," ",COUNTIFS(K$1:K123,K124,I$1:I123,I124,B$1:B123,B124)+1)</f>
        <v>3</v>
      </c>
      <c r="D124" s="3" t="str">
        <f t="shared" si="2"/>
        <v>S</v>
      </c>
      <c r="F124" s="33">
        <f>IF(A124=0," ",COUNTIF(B$1:B123,B124) + 1)</f>
        <v>88</v>
      </c>
      <c r="G124" s="23" t="str">
        <f>IF(A124=0," ",IF(B124="JUN",VLOOKUP(A124,Juniors!A$2:E$50,2,0),IF(B124="JOG",VLOOKUP(A124,Joggers!A$2:E$50,2,0),IF(B124="SEN",VLOOKUP(A124,Seniors!A$2:E$811,3,0),999))))</f>
        <v>Cat</v>
      </c>
      <c r="H124" s="23" t="str">
        <f>IF(A124=0," ",IF(B124="JUN",VLOOKUP(A124,Juniors!A$2:E$50,3,0),IF(B124="JOG",VLOOKUP(A124,Joggers!A$2:E$50,3,0),IF(B124="SEN",VLOOKUP(A124,Seniors!A$2:E$811,4,0),999))))</f>
        <v>Corbie</v>
      </c>
      <c r="I124" s="3" t="str">
        <f>IF(A124=0," ",IF(B124="JUN",VLOOKUP(A124,Juniors!A$2:E$50,4,0),IF(B124="JOG",VLOOKUP(A124,Joggers!A$2:E$50,4,0),IF(B124="SEN",VLOOKUP(A124,Seniors!A$2:E$811,5,0),999))))</f>
        <v>f</v>
      </c>
      <c r="J124" s="3">
        <f>IF(A124=0," ",COUNTIFS(B$1:B123,B124,I$1:I123,I124) + 1)</f>
        <v>17</v>
      </c>
      <c r="K124" s="23" t="str">
        <f>IF(A124=0," ",IF(B124="JUN",VLOOKUP(A124,Juniors!A$2:E$50,5,0),IF(B124="JOG",VLOOKUP(A124,Joggers!A$2:E$50,5,0),IF(B124="SEN",VLOOKUP(A124,Seniors!A$2:E$811,2,0),999))))</f>
        <v>EO</v>
      </c>
      <c r="L124" s="3" t="str">
        <f>IF((A124=0)," ",IF((Results!C112&gt;9),Results!B112 &amp; ":" &amp; Results!C112, Results!B112 &amp; ":0" &amp; Results!C112))</f>
        <v>39:07</v>
      </c>
      <c r="M124" s="3">
        <f>IF(A124=0, " ", IF(B124="JUN", " ", IF(B124="JOG",2, IF(D124="S",COUNTIF(D125:D$445,"S")+Header!B$9 + 1,Header!B$9))))</f>
        <v>28</v>
      </c>
    </row>
    <row r="125" spans="1:13" x14ac:dyDescent="0.25">
      <c r="A125" s="23">
        <f>Results!A113</f>
        <v>900</v>
      </c>
      <c r="B125" s="3" t="str">
        <f>IF(A125=0," ",IF(COUNTIF(Juniors!A$2:A$50,A125)&gt;0,"JUN",IF(COUNTIF(Joggers!A$2:A$50,A125)&gt;0,"JOG","SEN")))</f>
        <v>SEN</v>
      </c>
      <c r="C125" s="3">
        <f>IF(B125&lt;&gt;"SEN"," ",COUNTIFS(K$1:K124,K125,I$1:I124,I125,B$1:B124,B125)+1)</f>
        <v>1</v>
      </c>
      <c r="D125" s="3" t="str">
        <f t="shared" si="2"/>
        <v>S</v>
      </c>
      <c r="F125" s="33">
        <f>IF(A125=0," ",COUNTIF(B$1:B124,B125) + 1)</f>
        <v>89</v>
      </c>
      <c r="G125" s="23" t="str">
        <f>IF(A125=0," ",IF(B125="JUN",VLOOKUP(A125,Juniors!A$2:E$50,2,0),IF(B125="JOG",VLOOKUP(A125,Joggers!A$2:E$50,2,0),IF(B125="SEN",VLOOKUP(A125,Seniors!A$2:E$811,3,0),999))))</f>
        <v>Mandy</v>
      </c>
      <c r="H125" s="23" t="str">
        <f>IF(A125=0," ",IF(B125="JUN",VLOOKUP(A125,Juniors!A$2:E$50,3,0),IF(B125="JOG",VLOOKUP(A125,Joggers!A$2:E$50,3,0),IF(B125="SEN",VLOOKUP(A125,Seniors!A$2:E$811,4,0),999))))</f>
        <v>Leach</v>
      </c>
      <c r="I125" s="3" t="str">
        <f>IF(A125=0," ",IF(B125="JUN",VLOOKUP(A125,Juniors!A$2:E$50,4,0),IF(B125="JOG",VLOOKUP(A125,Joggers!A$2:E$50,4,0),IF(B125="SEN",VLOOKUP(A125,Seniors!A$2:E$811,5,0),999))))</f>
        <v>f</v>
      </c>
      <c r="J125" s="3">
        <f>IF(A125=0," ",COUNTIFS(B$1:B124,B125,I$1:I124,I125) + 1)</f>
        <v>18</v>
      </c>
      <c r="K125" s="23" t="str">
        <f>IF(A125=0," ",IF(B125="JUN",VLOOKUP(A125,Juniors!A$2:E$50,5,0),IF(B125="JOG",VLOOKUP(A125,Joggers!A$2:E$50,5,0),IF(B125="SEN",VLOOKUP(A125,Seniors!A$2:E$811,2,0),999))))</f>
        <v>RR</v>
      </c>
      <c r="L125" s="3" t="str">
        <f>IF((A125=0)," ",IF((Results!C113&gt;9),Results!B113 &amp; ":" &amp; Results!C113, Results!B113 &amp; ":0" &amp; Results!C113))</f>
        <v>39:12</v>
      </c>
      <c r="M125" s="3">
        <f>IF(A125=0, " ", IF(B125="JUN", " ", IF(B125="JOG",2, IF(D125="S",COUNTIF(D126:D$445,"S")+Header!B$9 + 1,Header!B$9))))</f>
        <v>27</v>
      </c>
    </row>
    <row r="126" spans="1:13" x14ac:dyDescent="0.25">
      <c r="A126" s="23">
        <f>Results!A114</f>
        <v>509</v>
      </c>
      <c r="B126" s="3" t="str">
        <f>IF(A126=0," ",IF(COUNTIF(Juniors!A$2:A$50,A126)&gt;0,"JUN",IF(COUNTIF(Joggers!A$2:A$50,A126)&gt;0,"JOG","SEN")))</f>
        <v>SEN</v>
      </c>
      <c r="C126" s="3">
        <f>IF(B126&lt;&gt;"SEN"," ",COUNTIFS(K$1:K125,K126,I$1:I125,I126,B$1:B125,B126)+1)</f>
        <v>7</v>
      </c>
      <c r="D126" s="3" t="str">
        <f t="shared" si="2"/>
        <v xml:space="preserve"> </v>
      </c>
      <c r="F126" s="33">
        <f>IF(A126=0," ",COUNTIF(B$1:B125,B126) + 1)</f>
        <v>90</v>
      </c>
      <c r="G126" s="23" t="str">
        <f>IF(A126=0," ",IF(B126="JUN",VLOOKUP(A126,Juniors!A$2:E$50,2,0),IF(B126="JOG",VLOOKUP(A126,Joggers!A$2:E$50,2,0),IF(B126="SEN",VLOOKUP(A126,Seniors!A$2:E$811,3,0),999))))</f>
        <v>Charlotte</v>
      </c>
      <c r="H126" s="23" t="str">
        <f>IF(A126=0," ",IF(B126="JUN",VLOOKUP(A126,Juniors!A$2:E$50,3,0),IF(B126="JOG",VLOOKUP(A126,Joggers!A$2:E$50,3,0),IF(B126="SEN",VLOOKUP(A126,Seniors!A$2:E$811,4,0),999))))</f>
        <v>Skelton</v>
      </c>
      <c r="I126" s="3" t="str">
        <f>IF(A126=0," ",IF(B126="JUN",VLOOKUP(A126,Juniors!A$2:E$50,4,0),IF(B126="JOG",VLOOKUP(A126,Joggers!A$2:E$50,4,0),IF(B126="SEN",VLOOKUP(A126,Seniors!A$2:E$811,5,0),999))))</f>
        <v>f</v>
      </c>
      <c r="J126" s="3">
        <f>IF(A126=0," ",COUNTIFS(B$1:B125,B126,I$1:I125,I126) + 1)</f>
        <v>19</v>
      </c>
      <c r="K126" s="23" t="str">
        <f>IF(A126=0," ",IF(B126="JUN",VLOOKUP(A126,Juniors!A$2:E$50,5,0),IF(B126="JOG",VLOOKUP(A126,Joggers!A$2:E$50,5,0),IF(B126="SEN",VLOOKUP(A126,Seniors!A$2:E$811,2,0),999))))</f>
        <v>DMV</v>
      </c>
      <c r="L126" s="3" t="str">
        <f>IF((A126=0)," ",IF((Results!C114&gt;9),Results!B114 &amp; ":" &amp; Results!C114, Results!B114 &amp; ":0" &amp; Results!C114))</f>
        <v>39:16</v>
      </c>
      <c r="M126" s="3">
        <f>IF(A126=0, " ", IF(B126="JUN", " ", IF(B126="JOG",2, IF(D126="S",COUNTIF(D127:D$445,"S")+Header!B$9 + 1,Header!B$9))))</f>
        <v>5</v>
      </c>
    </row>
    <row r="127" spans="1:13" x14ac:dyDescent="0.25">
      <c r="A127" s="23">
        <f>Results!A115</f>
        <v>1312</v>
      </c>
      <c r="B127" s="3" t="str">
        <f>IF(A127=0," ",IF(COUNTIF(Juniors!A$2:A$50,A127)&gt;0,"JUN",IF(COUNTIF(Joggers!A$2:A$50,A127)&gt;0,"JOG","SEN")))</f>
        <v>SEN</v>
      </c>
      <c r="C127" s="3">
        <f>IF(B127&lt;&gt;"SEN"," ",COUNTIFS(K$1:K126,K127,I$1:I126,I127,B$1:B126,B127)+1)</f>
        <v>3</v>
      </c>
      <c r="D127" s="3" t="str">
        <f t="shared" si="2"/>
        <v>S</v>
      </c>
      <c r="F127" s="33">
        <f>IF(A127=0," ",COUNTIF(B$1:B126,B127) + 1)</f>
        <v>91</v>
      </c>
      <c r="G127" s="23" t="str">
        <f>IF(A127=0," ",IF(B127="JUN",VLOOKUP(A127,Juniors!A$2:E$50,2,0),IF(B127="JOG",VLOOKUP(A127,Joggers!A$2:E$50,2,0),IF(B127="SEN",VLOOKUP(A127,Seniors!A$2:E$811,3,0),999))))</f>
        <v>Lisa</v>
      </c>
      <c r="H127" s="23" t="str">
        <f>IF(A127=0," ",IF(B127="JUN",VLOOKUP(A127,Juniors!A$2:E$50,3,0),IF(B127="JOG",VLOOKUP(A127,Joggers!A$2:E$50,3,0),IF(B127="SEN",VLOOKUP(A127,Seniors!A$2:E$811,4,0),999))))</f>
        <v>Wood</v>
      </c>
      <c r="I127" s="3" t="str">
        <f>IF(A127=0," ",IF(B127="JUN",VLOOKUP(A127,Juniors!A$2:E$50,4,0),IF(B127="JOG",VLOOKUP(A127,Joggers!A$2:E$50,4,0),IF(B127="SEN",VLOOKUP(A127,Seniors!A$2:E$811,5,0),999))))</f>
        <v>f</v>
      </c>
      <c r="J127" s="3">
        <f>IF(A127=0," ",COUNTIFS(B$1:B126,B127,I$1:I126,I127) + 1)</f>
        <v>20</v>
      </c>
      <c r="K127" s="23" t="str">
        <f>IF(A127=0," ",IF(B127="JUN",VLOOKUP(A127,Juniors!A$2:E$50,5,0),IF(B127="JOG",VLOOKUP(A127,Joggers!A$2:E$50,5,0),IF(B127="SEN",VLOOKUP(A127,Seniors!A$2:E$811,2,0),999))))</f>
        <v>WW</v>
      </c>
      <c r="L127" s="3" t="str">
        <f>IF((A127=0)," ",IF((Results!C115&gt;9),Results!B115 &amp; ":" &amp; Results!C115, Results!B115 &amp; ":0" &amp; Results!C115))</f>
        <v>39:42</v>
      </c>
      <c r="M127" s="3">
        <f>IF(A127=0, " ", IF(B127="JUN", " ", IF(B127="JOG",2, IF(D127="S",COUNTIF(D128:D$445,"S")+Header!B$9 + 1,Header!B$9))))</f>
        <v>26</v>
      </c>
    </row>
    <row r="128" spans="1:13" x14ac:dyDescent="0.25">
      <c r="A128" s="23">
        <f>Results!A116</f>
        <v>704</v>
      </c>
      <c r="B128" s="3" t="str">
        <f>IF(A128=0," ",IF(COUNTIF(Juniors!A$2:A$50,A128)&gt;0,"JUN",IF(COUNTIF(Joggers!A$2:A$50,A128)&gt;0,"JOG","SEN")))</f>
        <v>SEN</v>
      </c>
      <c r="C128" s="3">
        <f>IF(B128&lt;&gt;"SEN"," ",COUNTIFS(K$1:K127,K128,I$1:I127,I128,B$1:B127,B128)+1)</f>
        <v>1</v>
      </c>
      <c r="D128" s="3" t="str">
        <f t="shared" si="2"/>
        <v>S</v>
      </c>
      <c r="F128" s="33">
        <f>IF(A128=0," ",COUNTIF(B$1:B127,B128) + 1)</f>
        <v>92</v>
      </c>
      <c r="G128" s="23" t="str">
        <f>IF(A128=0," ",IF(B128="JUN",VLOOKUP(A128,Juniors!A$2:E$50,2,0),IF(B128="JOG",VLOOKUP(A128,Joggers!A$2:E$50,2,0),IF(B128="SEN",VLOOKUP(A128,Seniors!A$2:E$811,3,0),999))))</f>
        <v>Ramona</v>
      </c>
      <c r="H128" s="23" t="str">
        <f>IF(A128=0," ",IF(B128="JUN",VLOOKUP(A128,Juniors!A$2:E$50,3,0),IF(B128="JOG",VLOOKUP(A128,Joggers!A$2:E$50,3,0),IF(B128="SEN",VLOOKUP(A128,Seniors!A$2:E$811,4,0),999))))</f>
        <v>Thevenet</v>
      </c>
      <c r="I128" s="3" t="str">
        <f>IF(A128=0," ",IF(B128="JUN",VLOOKUP(A128,Juniors!A$2:E$50,4,0),IF(B128="JOG",VLOOKUP(A128,Joggers!A$2:E$50,4,0),IF(B128="SEN",VLOOKUP(A128,Seniors!A$2:E$811,5,0),999))))</f>
        <v>f</v>
      </c>
      <c r="J128" s="3">
        <f>IF(A128=0," ",COUNTIFS(B$1:B127,B128,I$1:I127,I128) + 1)</f>
        <v>21</v>
      </c>
      <c r="K128" s="23" t="str">
        <f>IF(A128=0," ",IF(B128="JUN",VLOOKUP(A128,Juniors!A$2:E$50,5,0),IF(B128="JOG",VLOOKUP(A128,Joggers!A$2:E$50,5,0),IF(B128="SEN",VLOOKUP(A128,Seniors!A$2:E$811,2,0),999))))</f>
        <v>MAGIC</v>
      </c>
      <c r="L128" s="3" t="str">
        <f>IF((A128=0)," ",IF((Results!C116&gt;9),Results!B116 &amp; ":" &amp; Results!C116, Results!B116 &amp; ":0" &amp; Results!C116))</f>
        <v>39:50</v>
      </c>
      <c r="M128" s="3">
        <f>IF(A128=0, " ", IF(B128="JUN", " ", IF(B128="JOG",2, IF(D128="S",COUNTIF(D129:D$445,"S")+Header!B$9 + 1,Header!B$9))))</f>
        <v>25</v>
      </c>
    </row>
    <row r="129" spans="1:13" x14ac:dyDescent="0.25">
      <c r="A129" s="23">
        <f>Results!A117</f>
        <v>535</v>
      </c>
      <c r="B129" s="3" t="str">
        <f>IF(A129=0," ",IF(COUNTIF(Juniors!A$2:A$50,A129)&gt;0,"JUN",IF(COUNTIF(Joggers!A$2:A$50,A129)&gt;0,"JOG","SEN")))</f>
        <v>SEN</v>
      </c>
      <c r="C129" s="3">
        <f>IF(B129&lt;&gt;"SEN"," ",COUNTIFS(K$1:K128,K129,I$1:I128,I129,B$1:B128,B129)+1)</f>
        <v>8</v>
      </c>
      <c r="D129" s="3" t="str">
        <f t="shared" si="2"/>
        <v xml:space="preserve"> </v>
      </c>
      <c r="F129" s="33">
        <f>IF(A129=0," ",COUNTIF(B$1:B128,B129) + 1)</f>
        <v>93</v>
      </c>
      <c r="G129" s="23" t="str">
        <f>IF(A129=0," ",IF(B129="JUN",VLOOKUP(A129,Juniors!A$2:E$50,2,0),IF(B129="JOG",VLOOKUP(A129,Joggers!A$2:E$50,2,0),IF(B129="SEN",VLOOKUP(A129,Seniors!A$2:E$811,3,0),999))))</f>
        <v>Mike</v>
      </c>
      <c r="H129" s="23" t="str">
        <f>IF(A129=0," ",IF(B129="JUN",VLOOKUP(A129,Juniors!A$2:E$50,3,0),IF(B129="JOG",VLOOKUP(A129,Joggers!A$2:E$50,3,0),IF(B129="SEN",VLOOKUP(A129,Seniors!A$2:E$811,4,0),999))))</f>
        <v>Barratt</v>
      </c>
      <c r="I129" s="3" t="str">
        <f>IF(A129=0," ",IF(B129="JUN",VLOOKUP(A129,Juniors!A$2:E$50,4,0),IF(B129="JOG",VLOOKUP(A129,Joggers!A$2:E$50,4,0),IF(B129="SEN",VLOOKUP(A129,Seniors!A$2:E$811,5,0),999))))</f>
        <v>m</v>
      </c>
      <c r="J129" s="3">
        <f>IF(A129=0," ",COUNTIFS(B$1:B128,B129,I$1:I128,I129) + 1)</f>
        <v>72</v>
      </c>
      <c r="K129" s="23" t="str">
        <f>IF(A129=0," ",IF(B129="JUN",VLOOKUP(A129,Juniors!A$2:E$50,5,0),IF(B129="JOG",VLOOKUP(A129,Joggers!A$2:E$50,5,0),IF(B129="SEN",VLOOKUP(A129,Seniors!A$2:E$811,2,0),999))))</f>
        <v>EO</v>
      </c>
      <c r="L129" s="3" t="str">
        <f>IF((A129=0)," ",IF((Results!C117&gt;9),Results!B117 &amp; ":" &amp; Results!C117, Results!B117 &amp; ":0" &amp; Results!C117))</f>
        <v>40:12</v>
      </c>
      <c r="M129" s="3">
        <f>IF(A129=0, " ", IF(B129="JUN", " ", IF(B129="JOG",2, IF(D129="S",COUNTIF(D130:D$445,"S")+Header!B$9 + 1,Header!B$9))))</f>
        <v>5</v>
      </c>
    </row>
    <row r="130" spans="1:13" x14ac:dyDescent="0.25">
      <c r="A130" s="23">
        <f>Results!A118</f>
        <v>1194</v>
      </c>
      <c r="B130" s="3" t="str">
        <f>IF(A130=0," ",IF(COUNTIF(Juniors!A$2:A$50,A130)&gt;0,"JUN",IF(COUNTIF(Joggers!A$2:A$50,A130)&gt;0,"JOG","SEN")))</f>
        <v>SEN</v>
      </c>
      <c r="C130" s="3">
        <f>IF(B130&lt;&gt;"SEN"," ",COUNTIFS(K$1:K129,K130,I$1:I129,I130,B$1:B129,B130)+1)</f>
        <v>17</v>
      </c>
      <c r="D130" s="3" t="str">
        <f t="shared" si="2"/>
        <v xml:space="preserve"> </v>
      </c>
      <c r="F130" s="33">
        <f>IF(A130=0," ",COUNTIF(B$1:B129,B130) + 1)</f>
        <v>94</v>
      </c>
      <c r="G130" s="23" t="str">
        <f>IF(A130=0," ",IF(B130="JUN",VLOOKUP(A130,Juniors!A$2:E$50,2,0),IF(B130="JOG",VLOOKUP(A130,Joggers!A$2:E$50,2,0),IF(B130="SEN",VLOOKUP(A130,Seniors!A$2:E$811,3,0),999))))</f>
        <v>Ian</v>
      </c>
      <c r="H130" s="23" t="str">
        <f>IF(A130=0," ",IF(B130="JUN",VLOOKUP(A130,Juniors!A$2:E$50,3,0),IF(B130="JOG",VLOOKUP(A130,Joggers!A$2:E$50,3,0),IF(B130="SEN",VLOOKUP(A130,Seniors!A$2:E$811,4,0),999))))</f>
        <v>Stevenson</v>
      </c>
      <c r="I130" s="3" t="str">
        <f>IF(A130=0," ",IF(B130="JUN",VLOOKUP(A130,Juniors!A$2:E$50,4,0),IF(B130="JOG",VLOOKUP(A130,Joggers!A$2:E$50,4,0),IF(B130="SEN",VLOOKUP(A130,Seniors!A$2:E$811,5,0),999))))</f>
        <v>m</v>
      </c>
      <c r="J130" s="3">
        <f>IF(A130=0," ",COUNTIFS(B$1:B129,B130,I$1:I129,I130) + 1)</f>
        <v>73</v>
      </c>
      <c r="K130" s="23" t="str">
        <f>IF(A130=0," ",IF(B130="JUN",VLOOKUP(A130,Juniors!A$2:E$50,5,0),IF(B130="JOG",VLOOKUP(A130,Joggers!A$2:E$50,5,0),IF(B130="SEN",VLOOKUP(A130,Seniors!A$2:E$811,2,0),999))))</f>
        <v>WW</v>
      </c>
      <c r="L130" s="3" t="str">
        <f>IF((A130=0)," ",IF((Results!C118&gt;9),Results!B118 &amp; ":" &amp; Results!C118, Results!B118 &amp; ":0" &amp; Results!C118))</f>
        <v>40:17</v>
      </c>
      <c r="M130" s="3">
        <f>IF(A130=0, " ", IF(B130="JUN", " ", IF(B130="JOG",2, IF(D130="S",COUNTIF(D131:D$445,"S")+Header!B$9 + 1,Header!B$9))))</f>
        <v>5</v>
      </c>
    </row>
    <row r="131" spans="1:13" x14ac:dyDescent="0.25">
      <c r="A131" s="23">
        <f>Results!A119</f>
        <v>1085</v>
      </c>
      <c r="B131" s="3" t="str">
        <f>IF(A131=0," ",IF(COUNTIF(Juniors!A$2:A$50,A131)&gt;0,"JUN",IF(COUNTIF(Joggers!A$2:A$50,A131)&gt;0,"JOG","SEN")))</f>
        <v>SEN</v>
      </c>
      <c r="C131" s="3">
        <f>IF(B131&lt;&gt;"SEN"," ",COUNTIFS(K$1:K130,K131,I$1:I130,I131,B$1:B130,B131)+1)</f>
        <v>6</v>
      </c>
      <c r="D131" s="3" t="str">
        <f t="shared" si="2"/>
        <v xml:space="preserve"> </v>
      </c>
      <c r="F131" s="33">
        <f>IF(A131=0," ",COUNTIF(B$1:B130,B131) + 1)</f>
        <v>95</v>
      </c>
      <c r="G131" s="23" t="str">
        <f>IF(A131=0," ",IF(B131="JUN",VLOOKUP(A131,Juniors!A$2:E$50,2,0),IF(B131="JOG",VLOOKUP(A131,Joggers!A$2:E$50,2,0),IF(B131="SEN",VLOOKUP(A131,Seniors!A$2:E$811,3,0),999))))</f>
        <v>Owen</v>
      </c>
      <c r="H131" s="23" t="str">
        <f>IF(A131=0," ",IF(B131="JUN",VLOOKUP(A131,Juniors!A$2:E$50,3,0),IF(B131="JOG",VLOOKUP(A131,Joggers!A$2:E$50,3,0),IF(B131="SEN",VLOOKUP(A131,Seniors!A$2:E$811,4,0),999))))</f>
        <v>Kimber</v>
      </c>
      <c r="I131" s="3" t="str">
        <f>IF(A131=0," ",IF(B131="JUN",VLOOKUP(A131,Juniors!A$2:E$50,4,0),IF(B131="JOG",VLOOKUP(A131,Joggers!A$2:E$50,4,0),IF(B131="SEN",VLOOKUP(A131,Seniors!A$2:E$811,5,0),999))))</f>
        <v>m</v>
      </c>
      <c r="J131" s="3">
        <f>IF(A131=0," ",COUNTIFS(B$1:B130,B131,I$1:I130,I131) + 1)</f>
        <v>74</v>
      </c>
      <c r="K131" s="23" t="str">
        <f>IF(A131=0," ",IF(B131="JUN",VLOOKUP(A131,Juniors!A$2:E$50,5,0),IF(B131="JOG",VLOOKUP(A131,Joggers!A$2:E$50,5,0),IF(B131="SEN",VLOOKUP(A131,Seniors!A$2:E$811,2,0),999))))</f>
        <v>WH</v>
      </c>
      <c r="L131" s="3" t="str">
        <f>IF((A131=0)," ",IF((Results!C119&gt;9),Results!B119 &amp; ":" &amp; Results!C119, Results!B119 &amp; ":0" &amp; Results!C119))</f>
        <v>40:23</v>
      </c>
      <c r="M131" s="3">
        <f>IF(A131=0, " ", IF(B131="JUN", " ", IF(B131="JOG",2, IF(D131="S",COUNTIF(D132:D$445,"S")+Header!B$9 + 1,Header!B$9))))</f>
        <v>5</v>
      </c>
    </row>
    <row r="132" spans="1:13" x14ac:dyDescent="0.25">
      <c r="A132" s="23">
        <f>Results!A120</f>
        <v>790</v>
      </c>
      <c r="B132" s="3" t="str">
        <f>IF(A132=0," ",IF(COUNTIF(Juniors!A$2:A$50,A132)&gt;0,"JUN",IF(COUNTIF(Joggers!A$2:A$50,A132)&gt;0,"JOG","SEN")))</f>
        <v>SEN</v>
      </c>
      <c r="C132" s="3">
        <f>IF(B132&lt;&gt;"SEN"," ",COUNTIFS(K$1:K131,K132,I$1:I131,I132,B$1:B131,B132)+1)</f>
        <v>10</v>
      </c>
      <c r="D132" s="3" t="str">
        <f t="shared" si="2"/>
        <v xml:space="preserve"> </v>
      </c>
      <c r="F132" s="33">
        <f>IF(A132=0," ",COUNTIF(B$1:B131,B132) + 1)</f>
        <v>96</v>
      </c>
      <c r="G132" s="23" t="str">
        <f>IF(A132=0," ",IF(B132="JUN",VLOOKUP(A132,Juniors!A$2:E$50,2,0),IF(B132="JOG",VLOOKUP(A132,Joggers!A$2:E$50,2,0),IF(B132="SEN",VLOOKUP(A132,Seniors!A$2:E$811,3,0),999))))</f>
        <v>Jack</v>
      </c>
      <c r="H132" s="23" t="str">
        <f>IF(A132=0," ",IF(B132="JUN",VLOOKUP(A132,Juniors!A$2:E$50,3,0),IF(B132="JOG",VLOOKUP(A132,Joggers!A$2:E$50,3,0),IF(B132="SEN",VLOOKUP(A132,Seniors!A$2:E$811,4,0),999))))</f>
        <v>Finn</v>
      </c>
      <c r="I132" s="3" t="str">
        <f>IF(A132=0," ",IF(B132="JUN",VLOOKUP(A132,Juniors!A$2:E$50,4,0),IF(B132="JOG",VLOOKUP(A132,Joggers!A$2:E$50,4,0),IF(B132="SEN",VLOOKUP(A132,Seniors!A$2:E$811,5,0),999))))</f>
        <v>m</v>
      </c>
      <c r="J132" s="3">
        <f>IF(A132=0," ",COUNTIFS(B$1:B131,B132,I$1:I131,I132) + 1)</f>
        <v>75</v>
      </c>
      <c r="K132" s="23" t="str">
        <f>IF(A132=0," ",IF(B132="JUN",VLOOKUP(A132,Juniors!A$2:E$50,5,0),IF(B132="JOG",VLOOKUP(A132,Joggers!A$2:E$50,5,0),IF(B132="SEN",VLOOKUP(A132,Seniors!A$2:E$811,2,0),999))))</f>
        <v>RPAC</v>
      </c>
      <c r="L132" s="3" t="str">
        <f>IF((A132=0)," ",IF((Results!C120&gt;9),Results!B120 &amp; ":" &amp; Results!C120, Results!B120 &amp; ":0" &amp; Results!C120))</f>
        <v>40:31</v>
      </c>
      <c r="M132" s="3">
        <f>IF(A132=0, " ", IF(B132="JUN", " ", IF(B132="JOG",2, IF(D132="S",COUNTIF(D133:D$445,"S")+Header!B$9 + 1,Header!B$9))))</f>
        <v>5</v>
      </c>
    </row>
    <row r="133" spans="1:13" x14ac:dyDescent="0.25">
      <c r="A133" s="23">
        <f>Results!A121</f>
        <v>764</v>
      </c>
      <c r="B133" s="3" t="str">
        <f>IF(A133=0," ",IF(COUNTIF(Juniors!A$2:A$50,A133)&gt;0,"JUN",IF(COUNTIF(Joggers!A$2:A$50,A133)&gt;0,"JOG","SEN")))</f>
        <v>SEN</v>
      </c>
      <c r="C133" s="3">
        <f>IF(B133&lt;&gt;"SEN"," ",COUNTIFS(K$1:K132,K133,I$1:I132,I133,B$1:B132,B133)+1)</f>
        <v>2</v>
      </c>
      <c r="D133" s="3" t="str">
        <f t="shared" si="2"/>
        <v>S</v>
      </c>
      <c r="F133" s="33">
        <f>IF(A133=0," ",COUNTIF(B$1:B132,B133) + 1)</f>
        <v>97</v>
      </c>
      <c r="G133" s="23" t="str">
        <f>IF(A133=0," ",IF(B133="JUN",VLOOKUP(A133,Juniors!A$2:E$50,2,0),IF(B133="JOG",VLOOKUP(A133,Joggers!A$2:E$50,2,0),IF(B133="SEN",VLOOKUP(A133,Seniors!A$2:E$811,3,0),999))))</f>
        <v>David</v>
      </c>
      <c r="H133" s="23" t="str">
        <f>IF(A133=0," ",IF(B133="JUN",VLOOKUP(A133,Juniors!A$2:E$50,3,0),IF(B133="JOG",VLOOKUP(A133,Joggers!A$2:E$50,3,0),IF(B133="SEN",VLOOKUP(A133,Seniors!A$2:E$811,4,0),999))))</f>
        <v>Rider</v>
      </c>
      <c r="I133" s="3" t="str">
        <f>IF(A133=0," ",IF(B133="JUN",VLOOKUP(A133,Juniors!A$2:E$50,4,0),IF(B133="JOG",VLOOKUP(A133,Joggers!A$2:E$50,4,0),IF(B133="SEN",VLOOKUP(A133,Seniors!A$2:E$811,5,0),999))))</f>
        <v>m</v>
      </c>
      <c r="J133" s="3">
        <f>IF(A133=0," ",COUNTIFS(B$1:B132,B133,I$1:I132,I133) + 1)</f>
        <v>76</v>
      </c>
      <c r="K133" s="23" t="str">
        <f>IF(A133=0," ",IF(B133="JUN",VLOOKUP(A133,Juniors!A$2:E$50,5,0),IF(B133="JOG",VLOOKUP(A133,Joggers!A$2:E$50,5,0),IF(B133="SEN",VLOOKUP(A133,Seniors!A$2:E$811,2,0),999))))</f>
        <v>PP</v>
      </c>
      <c r="L133" s="3" t="str">
        <f>IF((A133=0)," ",IF((Results!C121&gt;9),Results!B121 &amp; ":" &amp; Results!C121, Results!B121 &amp; ":0" &amp; Results!C121))</f>
        <v>40:35</v>
      </c>
      <c r="M133" s="3">
        <f>IF(A133=0, " ", IF(B133="JUN", " ", IF(B133="JOG",2, IF(D133="S",COUNTIF(D134:D$445,"S")+Header!B$9 + 1,Header!B$9))))</f>
        <v>24</v>
      </c>
    </row>
    <row r="134" spans="1:13" x14ac:dyDescent="0.25">
      <c r="A134" s="23">
        <f>Results!A122</f>
        <v>736</v>
      </c>
      <c r="B134" s="3" t="str">
        <f>IF(A134=0," ",IF(COUNTIF(Juniors!A$2:A$50,A134)&gt;0,"JUN",IF(COUNTIF(Joggers!A$2:A$50,A134)&gt;0,"JOG","SEN")))</f>
        <v>SEN</v>
      </c>
      <c r="C134" s="3">
        <f>IF(B134&lt;&gt;"SEN"," ",COUNTIFS(K$1:K133,K134,I$1:I133,I134,B$1:B133,B134)+1)</f>
        <v>3</v>
      </c>
      <c r="D134" s="3" t="str">
        <f t="shared" si="2"/>
        <v>S</v>
      </c>
      <c r="F134" s="33">
        <f>IF(A134=0," ",COUNTIF(B$1:B133,B134) + 1)</f>
        <v>98</v>
      </c>
      <c r="G134" s="23" t="str">
        <f>IF(A134=0," ",IF(B134="JUN",VLOOKUP(A134,Juniors!A$2:E$50,2,0),IF(B134="JOG",VLOOKUP(A134,Joggers!A$2:E$50,2,0),IF(B134="SEN",VLOOKUP(A134,Seniors!A$2:E$811,3,0),999))))</f>
        <v>Laurence</v>
      </c>
      <c r="H134" s="23" t="str">
        <f>IF(A134=0," ",IF(B134="JUN",VLOOKUP(A134,Juniors!A$2:E$50,3,0),IF(B134="JOG",VLOOKUP(A134,Joggers!A$2:E$50,3,0),IF(B134="SEN",VLOOKUP(A134,Seniors!A$2:E$811,4,0),999))))</f>
        <v>Flavell</v>
      </c>
      <c r="I134" s="3" t="str">
        <f>IF(A134=0," ",IF(B134="JUN",VLOOKUP(A134,Juniors!A$2:E$50,4,0),IF(B134="JOG",VLOOKUP(A134,Joggers!A$2:E$50,4,0),IF(B134="SEN",VLOOKUP(A134,Seniors!A$2:E$811,5,0),999))))</f>
        <v>m</v>
      </c>
      <c r="J134" s="3">
        <f>IF(A134=0," ",COUNTIFS(B$1:B133,B134,I$1:I133,I134) + 1)</f>
        <v>77</v>
      </c>
      <c r="K134" s="23" t="str">
        <f>IF(A134=0," ",IF(B134="JUN",VLOOKUP(A134,Juniors!A$2:E$50,5,0),IF(B134="JOG",VLOOKUP(A134,Joggers!A$2:E$50,5,0),IF(B134="SEN",VLOOKUP(A134,Seniors!A$2:E$811,2,0),999))))</f>
        <v>PP</v>
      </c>
      <c r="L134" s="3" t="str">
        <f>IF((A134=0)," ",IF((Results!C122&gt;9),Results!B122 &amp; ":" &amp; Results!C122, Results!B122 &amp; ":0" &amp; Results!C122))</f>
        <v>40:35</v>
      </c>
      <c r="M134" s="3">
        <f>IF(A134=0, " ", IF(B134="JUN", " ", IF(B134="JOG",2, IF(D134="S",COUNTIF(D135:D$445,"S")+Header!B$9 + 1,Header!B$9))))</f>
        <v>23</v>
      </c>
    </row>
    <row r="135" spans="1:13" x14ac:dyDescent="0.25">
      <c r="A135" s="23">
        <f>Results!A123</f>
        <v>563</v>
      </c>
      <c r="B135" s="3" t="str">
        <f>IF(A135=0," ",IF(COUNTIF(Juniors!A$2:A$50,A135)&gt;0,"JUN",IF(COUNTIF(Joggers!A$2:A$50,A135)&gt;0,"JOG","SEN")))</f>
        <v>SEN</v>
      </c>
      <c r="C135" s="3">
        <f>IF(B135&lt;&gt;"SEN"," ",COUNTIFS(K$1:K134,K135,I$1:I134,I135,B$1:B134,B135)+1)</f>
        <v>9</v>
      </c>
      <c r="D135" s="3" t="str">
        <f t="shared" si="2"/>
        <v xml:space="preserve"> </v>
      </c>
      <c r="F135" s="33">
        <f>IF(A135=0," ",COUNTIF(B$1:B134,B135) + 1)</f>
        <v>99</v>
      </c>
      <c r="G135" s="23" t="str">
        <f>IF(A135=0," ",IF(B135="JUN",VLOOKUP(A135,Juniors!A$2:E$50,2,0),IF(B135="JOG",VLOOKUP(A135,Joggers!A$2:E$50,2,0),IF(B135="SEN",VLOOKUP(A135,Seniors!A$2:E$811,3,0),999))))</f>
        <v>Lee</v>
      </c>
      <c r="H135" s="23" t="str">
        <f>IF(A135=0," ",IF(B135="JUN",VLOOKUP(A135,Juniors!A$2:E$50,3,0),IF(B135="JOG",VLOOKUP(A135,Joggers!A$2:E$50,3,0),IF(B135="SEN",VLOOKUP(A135,Seniors!A$2:E$811,4,0),999))))</f>
        <v>Goddard</v>
      </c>
      <c r="I135" s="3" t="str">
        <f>IF(A135=0," ",IF(B135="JUN",VLOOKUP(A135,Juniors!A$2:E$50,4,0),IF(B135="JOG",VLOOKUP(A135,Joggers!A$2:E$50,4,0),IF(B135="SEN",VLOOKUP(A135,Seniors!A$2:E$811,5,0),999))))</f>
        <v>m</v>
      </c>
      <c r="J135" s="3">
        <f>IF(A135=0," ",COUNTIFS(B$1:B134,B135,I$1:I134,I135) + 1)</f>
        <v>78</v>
      </c>
      <c r="K135" s="23" t="str">
        <f>IF(A135=0," ",IF(B135="JUN",VLOOKUP(A135,Juniors!A$2:E$50,5,0),IF(B135="JOG",VLOOKUP(A135,Joggers!A$2:E$50,5,0),IF(B135="SEN",VLOOKUP(A135,Seniors!A$2:E$811,2,0),999))))</f>
        <v>EO</v>
      </c>
      <c r="L135" s="3" t="str">
        <f>IF((A135=0)," ",IF((Results!C123&gt;9),Results!B123 &amp; ":" &amp; Results!C123, Results!B123 &amp; ":0" &amp; Results!C123))</f>
        <v>40:39</v>
      </c>
      <c r="M135" s="3">
        <f>IF(A135=0, " ", IF(B135="JUN", " ", IF(B135="JOG",2, IF(D135="S",COUNTIF(D136:D$445,"S")+Header!B$9 + 1,Header!B$9))))</f>
        <v>5</v>
      </c>
    </row>
    <row r="136" spans="1:13" x14ac:dyDescent="0.25">
      <c r="A136" s="23">
        <f>Results!A124</f>
        <v>1127</v>
      </c>
      <c r="B136" s="3" t="str">
        <f>IF(A136=0," ",IF(COUNTIF(Juniors!A$2:A$50,A136)&gt;0,"JUN",IF(COUNTIF(Joggers!A$2:A$50,A136)&gt;0,"JOG","SEN")))</f>
        <v>SEN</v>
      </c>
      <c r="C136" s="3">
        <f>IF(B136&lt;&gt;"SEN"," ",COUNTIFS(K$1:K135,K136,I$1:I135,I136,B$1:B135,B136)+1)</f>
        <v>18</v>
      </c>
      <c r="D136" s="3" t="str">
        <f t="shared" si="2"/>
        <v xml:space="preserve"> </v>
      </c>
      <c r="F136" s="33">
        <f>IF(A136=0," ",COUNTIF(B$1:B135,B136) + 1)</f>
        <v>100</v>
      </c>
      <c r="G136" s="23" t="str">
        <f>IF(A136=0," ",IF(B136="JUN",VLOOKUP(A136,Juniors!A$2:E$50,2,0),IF(B136="JOG",VLOOKUP(A136,Joggers!A$2:E$50,2,0),IF(B136="SEN",VLOOKUP(A136,Seniors!A$2:E$811,3,0),999))))</f>
        <v>Jeremy</v>
      </c>
      <c r="H136" s="23" t="str">
        <f>IF(A136=0," ",IF(B136="JUN",VLOOKUP(A136,Juniors!A$2:E$50,3,0),IF(B136="JOG",VLOOKUP(A136,Joggers!A$2:E$50,3,0),IF(B136="SEN",VLOOKUP(A136,Seniors!A$2:E$811,4,0),999))))</f>
        <v>Copp</v>
      </c>
      <c r="I136" s="3" t="str">
        <f>IF(A136=0," ",IF(B136="JUN",VLOOKUP(A136,Juniors!A$2:E$50,4,0),IF(B136="JOG",VLOOKUP(A136,Joggers!A$2:E$50,4,0),IF(B136="SEN",VLOOKUP(A136,Seniors!A$2:E$811,5,0),999))))</f>
        <v>m</v>
      </c>
      <c r="J136" s="3">
        <f>IF(A136=0," ",COUNTIFS(B$1:B135,B136,I$1:I135,I136) + 1)</f>
        <v>79</v>
      </c>
      <c r="K136" s="23" t="str">
        <f>IF(A136=0," ",IF(B136="JUN",VLOOKUP(A136,Juniors!A$2:E$50,5,0),IF(B136="JOG",VLOOKUP(A136,Joggers!A$2:E$50,5,0),IF(B136="SEN",VLOOKUP(A136,Seniors!A$2:E$811,2,0),999))))</f>
        <v>WW</v>
      </c>
      <c r="L136" s="3" t="str">
        <f>IF((A136=0)," ",IF((Results!C124&gt;9),Results!B124 &amp; ":" &amp; Results!C124, Results!B124 &amp; ":0" &amp; Results!C124))</f>
        <v>40:56</v>
      </c>
      <c r="M136" s="3">
        <f>IF(A136=0, " ", IF(B136="JUN", " ", IF(B136="JOG",2, IF(D136="S",COUNTIF(D137:D$445,"S")+Header!B$9 + 1,Header!B$9))))</f>
        <v>5</v>
      </c>
    </row>
    <row r="137" spans="1:13" x14ac:dyDescent="0.25">
      <c r="A137" s="23">
        <f>Results!A125</f>
        <v>1050</v>
      </c>
      <c r="B137" s="3" t="str">
        <f>IF(A137=0," ",IF(COUNTIF(Juniors!A$2:A$50,A137)&gt;0,"JUN",IF(COUNTIF(Joggers!A$2:A$50,A137)&gt;0,"JOG","SEN")))</f>
        <v>SEN</v>
      </c>
      <c r="C137" s="3">
        <f>IF(B137&lt;&gt;"SEN"," ",COUNTIFS(K$1:K136,K137,I$1:I136,I137,B$1:B136,B137)+1)</f>
        <v>7</v>
      </c>
      <c r="D137" s="3" t="str">
        <f t="shared" si="2"/>
        <v xml:space="preserve"> </v>
      </c>
      <c r="F137" s="33">
        <f>IF(A137=0," ",COUNTIF(B$1:B136,B137) + 1)</f>
        <v>101</v>
      </c>
      <c r="G137" s="23" t="str">
        <f>IF(A137=0," ",IF(B137="JUN",VLOOKUP(A137,Juniors!A$2:E$50,2,0),IF(B137="JOG",VLOOKUP(A137,Joggers!A$2:E$50,2,0),IF(B137="SEN",VLOOKUP(A137,Seniors!A$2:E$811,3,0),999))))</f>
        <v>David</v>
      </c>
      <c r="H137" s="23" t="str">
        <f>IF(A137=0," ",IF(B137="JUN",VLOOKUP(A137,Juniors!A$2:E$50,3,0),IF(B137="JOG",VLOOKUP(A137,Joggers!A$2:E$50,3,0),IF(B137="SEN",VLOOKUP(A137,Seniors!A$2:E$811,4,0),999))))</f>
        <v>Male</v>
      </c>
      <c r="I137" s="3" t="str">
        <f>IF(A137=0," ",IF(B137="JUN",VLOOKUP(A137,Juniors!A$2:E$50,4,0),IF(B137="JOG",VLOOKUP(A137,Joggers!A$2:E$50,4,0),IF(B137="SEN",VLOOKUP(A137,Seniors!A$2:E$811,5,0),999))))</f>
        <v>m</v>
      </c>
      <c r="J137" s="3">
        <f>IF(A137=0," ",COUNTIFS(B$1:B136,B137,I$1:I136,I137) + 1)</f>
        <v>80</v>
      </c>
      <c r="K137" s="23" t="str">
        <f>IF(A137=0," ",IF(B137="JUN",VLOOKUP(A137,Juniors!A$2:E$50,5,0),IF(B137="JOG",VLOOKUP(A137,Joggers!A$2:E$50,5,0),IF(B137="SEN",VLOOKUP(A137,Seniors!A$2:E$811,2,0),999))))</f>
        <v>WH</v>
      </c>
      <c r="L137" s="3" t="str">
        <f>IF((A137=0)," ",IF((Results!C125&gt;9),Results!B125 &amp; ":" &amp; Results!C125, Results!B125 &amp; ":0" &amp; Results!C125))</f>
        <v>40:57</v>
      </c>
      <c r="M137" s="3">
        <f>IF(A137=0, " ", IF(B137="JUN", " ", IF(B137="JOG",2, IF(D137="S",COUNTIF(D138:D$445,"S")+Header!B$9 + 1,Header!B$9))))</f>
        <v>5</v>
      </c>
    </row>
    <row r="138" spans="1:13" x14ac:dyDescent="0.25">
      <c r="A138" s="23">
        <f>Results!A126</f>
        <v>1087</v>
      </c>
      <c r="B138" s="3" t="str">
        <f>IF(A138=0," ",IF(COUNTIF(Juniors!A$2:A$50,A138)&gt;0,"JUN",IF(COUNTIF(Joggers!A$2:A$50,A138)&gt;0,"JOG","SEN")))</f>
        <v>SEN</v>
      </c>
      <c r="C138" s="3">
        <f>IF(B138&lt;&gt;"SEN"," ",COUNTIFS(K$1:K137,K138,I$1:I137,I138,B$1:B137,B138)+1)</f>
        <v>2</v>
      </c>
      <c r="D138" s="3" t="str">
        <f t="shared" si="2"/>
        <v>S</v>
      </c>
      <c r="F138" s="33">
        <f>IF(A138=0," ",COUNTIF(B$1:B137,B138) + 1)</f>
        <v>102</v>
      </c>
      <c r="G138" s="23" t="str">
        <f>IF(A138=0," ",IF(B138="JUN",VLOOKUP(A138,Juniors!A$2:E$50,2,0),IF(B138="JOG",VLOOKUP(A138,Joggers!A$2:E$50,2,0),IF(B138="SEN",VLOOKUP(A138,Seniors!A$2:E$811,3,0),999))))</f>
        <v>Alexandra</v>
      </c>
      <c r="H138" s="23" t="str">
        <f>IF(A138=0," ",IF(B138="JUN",VLOOKUP(A138,Juniors!A$2:E$50,3,0),IF(B138="JOG",VLOOKUP(A138,Joggers!A$2:E$50,3,0),IF(B138="SEN",VLOOKUP(A138,Seniors!A$2:E$811,4,0),999))))</f>
        <v>Oliver</v>
      </c>
      <c r="I138" s="3" t="str">
        <f>IF(A138=0," ",IF(B138="JUN",VLOOKUP(A138,Juniors!A$2:E$50,4,0),IF(B138="JOG",VLOOKUP(A138,Joggers!A$2:E$50,4,0),IF(B138="SEN",VLOOKUP(A138,Seniors!A$2:E$811,5,0),999))))</f>
        <v>f</v>
      </c>
      <c r="J138" s="3">
        <f>IF(A138=0," ",COUNTIFS(B$1:B137,B138,I$1:I137,I138) + 1)</f>
        <v>22</v>
      </c>
      <c r="K138" s="23" t="str">
        <f>IF(A138=0," ",IF(B138="JUN",VLOOKUP(A138,Juniors!A$2:E$50,5,0),IF(B138="JOG",VLOOKUP(A138,Joggers!A$2:E$50,5,0),IF(B138="SEN",VLOOKUP(A138,Seniors!A$2:E$811,2,0),999))))</f>
        <v>WH</v>
      </c>
      <c r="L138" s="3" t="str">
        <f>IF((A138=0)," ",IF((Results!C126&gt;9),Results!B126 &amp; ":" &amp; Results!C126, Results!B126 &amp; ":0" &amp; Results!C126))</f>
        <v>40:20</v>
      </c>
      <c r="M138" s="3">
        <f>IF(A138=0, " ", IF(B138="JUN", " ", IF(B138="JOG",2, IF(D138="S",COUNTIF(D139:D$445,"S")+Header!B$9 + 1,Header!B$9))))</f>
        <v>22</v>
      </c>
    </row>
    <row r="139" spans="1:13" x14ac:dyDescent="0.25">
      <c r="A139" s="23">
        <f>Results!A127</f>
        <v>1319</v>
      </c>
      <c r="B139" s="3" t="str">
        <f>IF(A139=0," ",IF(COUNTIF(Juniors!A$2:A$50,A139)&gt;0,"JUN",IF(COUNTIF(Joggers!A$2:A$50,A139)&gt;0,"JOG","SEN")))</f>
        <v>SEN</v>
      </c>
      <c r="C139" s="3">
        <f>IF(B139&lt;&gt;"SEN"," ",COUNTIFS(K$1:K138,K139,I$1:I138,I139,B$1:B138,B139)+1)</f>
        <v>4</v>
      </c>
      <c r="D139" s="3" t="str">
        <f t="shared" si="2"/>
        <v>S</v>
      </c>
      <c r="F139" s="33">
        <f>IF(A139=0," ",COUNTIF(B$1:B138,B139) + 1)</f>
        <v>103</v>
      </c>
      <c r="G139" s="23" t="str">
        <f>IF(A139=0," ",IF(B139="JUN",VLOOKUP(A139,Juniors!A$2:E$50,2,0),IF(B139="JOG",VLOOKUP(A139,Joggers!A$2:E$50,2,0),IF(B139="SEN",VLOOKUP(A139,Seniors!A$2:E$811,3,0),999))))</f>
        <v>Lindsay</v>
      </c>
      <c r="H139" s="23" t="str">
        <f>IF(A139=0," ",IF(B139="JUN",VLOOKUP(A139,Juniors!A$2:E$50,3,0),IF(B139="JOG",VLOOKUP(A139,Joggers!A$2:E$50,3,0),IF(B139="SEN",VLOOKUP(A139,Seniors!A$2:E$811,4,0),999))))</f>
        <v>Doy</v>
      </c>
      <c r="I139" s="3" t="str">
        <f>IF(A139=0," ",IF(B139="JUN",VLOOKUP(A139,Juniors!A$2:E$50,4,0),IF(B139="JOG",VLOOKUP(A139,Joggers!A$2:E$50,4,0),IF(B139="SEN",VLOOKUP(A139,Seniors!A$2:E$811,5,0),999))))</f>
        <v>f</v>
      </c>
      <c r="J139" s="3">
        <f>IF(A139=0," ",COUNTIFS(B$1:B138,B139,I$1:I138,I139) + 1)</f>
        <v>23</v>
      </c>
      <c r="K139" s="23" t="str">
        <f>IF(A139=0," ",IF(B139="JUN",VLOOKUP(A139,Juniors!A$2:E$50,5,0),IF(B139="JOG",VLOOKUP(A139,Joggers!A$2:E$50,5,0),IF(B139="SEN",VLOOKUP(A139,Seniors!A$2:E$811,2,0),999))))</f>
        <v>WW</v>
      </c>
      <c r="L139" s="3" t="str">
        <f>IF((A139=0)," ",IF((Results!C127&gt;9),Results!B127 &amp; ":" &amp; Results!C127, Results!B127 &amp; ":0" &amp; Results!C127))</f>
        <v>40:21</v>
      </c>
      <c r="M139" s="3">
        <f>IF(A139=0, " ", IF(B139="JUN", " ", IF(B139="JOG",2, IF(D139="S",COUNTIF(D140:D$445,"S")+Header!B$9 + 1,Header!B$9))))</f>
        <v>21</v>
      </c>
    </row>
    <row r="140" spans="1:13" x14ac:dyDescent="0.25">
      <c r="A140" s="23">
        <f>Results!A128</f>
        <v>332</v>
      </c>
      <c r="B140" s="3" t="str">
        <f>IF(A140=0," ",IF(COUNTIF(Juniors!A$2:A$50,A140)&gt;0,"JUN",IF(COUNTIF(Joggers!A$2:A$50,A140)&gt;0,"JOG","SEN")))</f>
        <v>SEN</v>
      </c>
      <c r="C140" s="3">
        <f>IF(B140&lt;&gt;"SEN"," ",COUNTIFS(K$1:K139,K140,I$1:I139,I140,B$1:B139,B140)+1)</f>
        <v>18</v>
      </c>
      <c r="D140" s="3" t="str">
        <f t="shared" si="2"/>
        <v xml:space="preserve"> </v>
      </c>
      <c r="F140" s="33">
        <f>IF(A140=0," ",COUNTIF(B$1:B139,B140) + 1)</f>
        <v>104</v>
      </c>
      <c r="G140" s="23" t="str">
        <f>IF(A140=0," ",IF(B140="JUN",VLOOKUP(A140,Juniors!A$2:E$50,2,0),IF(B140="JOG",VLOOKUP(A140,Joggers!A$2:E$50,2,0),IF(B140="SEN",VLOOKUP(A140,Seniors!A$2:E$811,3,0),999))))</f>
        <v>Chris</v>
      </c>
      <c r="H140" s="23" t="str">
        <f>IF(A140=0," ",IF(B140="JUN",VLOOKUP(A140,Juniors!A$2:E$50,3,0),IF(B140="JOG",VLOOKUP(A140,Joggers!A$2:E$50,3,0),IF(B140="SEN",VLOOKUP(A140,Seniors!A$2:E$811,4,0),999))))</f>
        <v>Edwards</v>
      </c>
      <c r="I140" s="3" t="str">
        <f>IF(A140=0," ",IF(B140="JUN",VLOOKUP(A140,Juniors!A$2:E$50,4,0),IF(B140="JOG",VLOOKUP(A140,Joggers!A$2:E$50,4,0),IF(B140="SEN",VLOOKUP(A140,Seniors!A$2:E$811,5,0),999))))</f>
        <v>m</v>
      </c>
      <c r="J140" s="3">
        <f>IF(A140=0," ",COUNTIFS(B$1:B139,B140,I$1:I139,I140) + 1)</f>
        <v>81</v>
      </c>
      <c r="K140" s="23" t="str">
        <f>IF(A140=0," ",IF(B140="JUN",VLOOKUP(A140,Juniors!A$2:E$50,5,0),IF(B140="JOG",VLOOKUP(A140,Joggers!A$2:E$50,5,0),IF(B140="SEN",VLOOKUP(A140,Seniors!A$2:E$811,2,0),999))))</f>
        <v>DMV</v>
      </c>
      <c r="L140" s="3" t="str">
        <f>IF((A140=0)," ",IF((Results!C128&gt;9),Results!B128 &amp; ":" &amp; Results!C128, Results!B128 &amp; ":0" &amp; Results!C128))</f>
        <v>41:01</v>
      </c>
      <c r="M140" s="3">
        <f>IF(A140=0, " ", IF(B140="JUN", " ", IF(B140="JOG",2, IF(D140="S",COUNTIF(D141:D$445,"S")+Header!B$9 + 1,Header!B$9))))</f>
        <v>5</v>
      </c>
    </row>
    <row r="141" spans="1:13" x14ac:dyDescent="0.25">
      <c r="A141" s="23">
        <f>Results!A129</f>
        <v>878</v>
      </c>
      <c r="B141" s="3" t="str">
        <f>IF(A141=0," ",IF(COUNTIF(Juniors!A$2:A$50,A141)&gt;0,"JUN",IF(COUNTIF(Joggers!A$2:A$50,A141)&gt;0,"JOG","SEN")))</f>
        <v>SEN</v>
      </c>
      <c r="C141" s="3">
        <f>IF(B141&lt;&gt;"SEN"," ",COUNTIFS(K$1:K140,K141,I$1:I140,I141,B$1:B140,B141)+1)</f>
        <v>8</v>
      </c>
      <c r="D141" s="3" t="str">
        <f t="shared" si="2"/>
        <v xml:space="preserve"> </v>
      </c>
      <c r="F141" s="33">
        <f>IF(A141=0," ",COUNTIF(B$1:B140,B141) + 1)</f>
        <v>105</v>
      </c>
      <c r="G141" s="23" t="str">
        <f>IF(A141=0," ",IF(B141="JUN",VLOOKUP(A141,Juniors!A$2:E$50,2,0),IF(B141="JOG",VLOOKUP(A141,Joggers!A$2:E$50,2,0),IF(B141="SEN",VLOOKUP(A141,Seniors!A$2:E$811,3,0),999))))</f>
        <v>Andy</v>
      </c>
      <c r="H141" s="23" t="str">
        <f>IF(A141=0," ",IF(B141="JUN",VLOOKUP(A141,Juniors!A$2:E$50,3,0),IF(B141="JOG",VLOOKUP(A141,Joggers!A$2:E$50,3,0),IF(B141="SEN",VLOOKUP(A141,Seniors!A$2:E$811,4,0),999))))</f>
        <v>Dunn</v>
      </c>
      <c r="I141" s="3" t="str">
        <f>IF(A141=0," ",IF(B141="JUN",VLOOKUP(A141,Juniors!A$2:E$50,4,0),IF(B141="JOG",VLOOKUP(A141,Joggers!A$2:E$50,4,0),IF(B141="SEN",VLOOKUP(A141,Seniors!A$2:E$811,5,0),999))))</f>
        <v>m</v>
      </c>
      <c r="J141" s="3">
        <f>IF(A141=0," ",COUNTIFS(B$1:B140,B141,I$1:I140,I141) + 1)</f>
        <v>82</v>
      </c>
      <c r="K141" s="23" t="str">
        <f>IF(A141=0," ",IF(B141="JUN",VLOOKUP(A141,Juniors!A$2:E$50,5,0),IF(B141="JOG",VLOOKUP(A141,Joggers!A$2:E$50,5,0),IF(B141="SEN",VLOOKUP(A141,Seniors!A$2:E$811,2,0),999))))</f>
        <v>RR</v>
      </c>
      <c r="L141" s="3" t="str">
        <f>IF((A141=0)," ",IF((Results!C129&gt;9),Results!B129 &amp; ":" &amp; Results!C129, Results!B129 &amp; ":0" &amp; Results!C129))</f>
        <v>41:15</v>
      </c>
      <c r="M141" s="3">
        <f>IF(A141=0, " ", IF(B141="JUN", " ", IF(B141="JOG",2, IF(D141="S",COUNTIF(D142:D$445,"S")+Header!B$9 + 1,Header!B$9))))</f>
        <v>5</v>
      </c>
    </row>
    <row r="142" spans="1:13" x14ac:dyDescent="0.25">
      <c r="A142" s="23">
        <f>Results!A130</f>
        <v>380</v>
      </c>
      <c r="B142" s="3" t="str">
        <f>IF(A142=0," ",IF(COUNTIF(Juniors!A$2:A$50,A142)&gt;0,"JUN",IF(COUNTIF(Joggers!A$2:A$50,A142)&gt;0,"JOG","SEN")))</f>
        <v>SEN</v>
      </c>
      <c r="C142" s="3">
        <f>IF(B142&lt;&gt;"SEN"," ",COUNTIFS(K$1:K141,K142,I$1:I141,I142,B$1:B141,B142)+1)</f>
        <v>19</v>
      </c>
      <c r="D142" s="3" t="str">
        <f t="shared" si="2"/>
        <v xml:space="preserve"> </v>
      </c>
      <c r="F142" s="33">
        <f>IF(A142=0," ",COUNTIF(B$1:B141,B142) + 1)</f>
        <v>106</v>
      </c>
      <c r="G142" s="23" t="str">
        <f>IF(A142=0," ",IF(B142="JUN",VLOOKUP(A142,Juniors!A$2:E$50,2,0),IF(B142="JOG",VLOOKUP(A142,Joggers!A$2:E$50,2,0),IF(B142="SEN",VLOOKUP(A142,Seniors!A$2:E$811,3,0),999))))</f>
        <v xml:space="preserve">Charles </v>
      </c>
      <c r="H142" s="23" t="str">
        <f>IF(A142=0," ",IF(B142="JUN",VLOOKUP(A142,Juniors!A$2:E$50,3,0),IF(B142="JOG",VLOOKUP(A142,Joggers!A$2:E$50,3,0),IF(B142="SEN",VLOOKUP(A142,Seniors!A$2:E$811,4,0),999))))</f>
        <v>Wheeler</v>
      </c>
      <c r="I142" s="3" t="str">
        <f>IF(A142=0," ",IF(B142="JUN",VLOOKUP(A142,Juniors!A$2:E$50,4,0),IF(B142="JOG",VLOOKUP(A142,Joggers!A$2:E$50,4,0),IF(B142="SEN",VLOOKUP(A142,Seniors!A$2:E$811,5,0),999))))</f>
        <v>m</v>
      </c>
      <c r="J142" s="3">
        <f>IF(A142=0," ",COUNTIFS(B$1:B141,B142,I$1:I141,I142) + 1)</f>
        <v>83</v>
      </c>
      <c r="K142" s="23" t="str">
        <f>IF(A142=0," ",IF(B142="JUN",VLOOKUP(A142,Juniors!A$2:E$50,5,0),IF(B142="JOG",VLOOKUP(A142,Joggers!A$2:E$50,5,0),IF(B142="SEN",VLOOKUP(A142,Seniors!A$2:E$811,2,0),999))))</f>
        <v>DMV</v>
      </c>
      <c r="L142" s="3" t="str">
        <f>IF((A142=0)," ",IF((Results!C130&gt;9),Results!B130 &amp; ":" &amp; Results!C130, Results!B130 &amp; ":0" &amp; Results!C130))</f>
        <v>41:18</v>
      </c>
      <c r="M142" s="3">
        <f>IF(A142=0, " ", IF(B142="JUN", " ", IF(B142="JOG",2, IF(D142="S",COUNTIF(D143:D$445,"S")+Header!B$9 + 1,Header!B$9))))</f>
        <v>5</v>
      </c>
    </row>
    <row r="143" spans="1:13" x14ac:dyDescent="0.25">
      <c r="A143" s="23">
        <f>Results!A131</f>
        <v>967</v>
      </c>
      <c r="B143" s="3" t="str">
        <f>IF(A143=0," ",IF(COUNTIF(Juniors!A$2:A$50,A143)&gt;0,"JUN",IF(COUNTIF(Joggers!A$2:A$50,A143)&gt;0,"JOG","SEN")))</f>
        <v>SEN</v>
      </c>
      <c r="C143" s="3">
        <f>IF(B143&lt;&gt;"SEN"," ",COUNTIFS(K$1:K142,K143,I$1:I142,I143,B$1:B142,B143)+1)</f>
        <v>9</v>
      </c>
      <c r="D143" s="3" t="str">
        <f t="shared" si="2"/>
        <v xml:space="preserve"> </v>
      </c>
      <c r="F143" s="33">
        <f>IF(A143=0," ",COUNTIF(B$1:B142,B143) + 1)</f>
        <v>107</v>
      </c>
      <c r="G143" s="23" t="str">
        <f>IF(A143=0," ",IF(B143="JUN",VLOOKUP(A143,Juniors!A$2:E$50,2,0),IF(B143="JOG",VLOOKUP(A143,Joggers!A$2:E$50,2,0),IF(B143="SEN",VLOOKUP(A143,Seniors!A$2:E$811,3,0),999))))</f>
        <v>Alsie</v>
      </c>
      <c r="H143" s="23" t="str">
        <f>IF(A143=0," ",IF(B143="JUN",VLOOKUP(A143,Juniors!A$2:E$50,3,0),IF(B143="JOG",VLOOKUP(A143,Joggers!A$2:E$50,3,0),IF(B143="SEN",VLOOKUP(A143,Seniors!A$2:E$811,4,0),999))))</f>
        <v>Batten</v>
      </c>
      <c r="I143" s="3" t="str">
        <f>IF(A143=0," ",IF(B143="JUN",VLOOKUP(A143,Juniors!A$2:E$50,4,0),IF(B143="JOG",VLOOKUP(A143,Joggers!A$2:E$50,4,0),IF(B143="SEN",VLOOKUP(A143,Seniors!A$2:E$811,5,0),999))))</f>
        <v>m</v>
      </c>
      <c r="J143" s="3">
        <f>IF(A143=0," ",COUNTIFS(B$1:B142,B143,I$1:I142,I143) + 1)</f>
        <v>84</v>
      </c>
      <c r="K143" s="23" t="str">
        <f>IF(A143=0," ",IF(B143="JUN",VLOOKUP(A143,Juniors!A$2:E$50,5,0),IF(B143="JOG",VLOOKUP(A143,Joggers!A$2:E$50,5,0),IF(B143="SEN",VLOOKUP(A143,Seniors!A$2:E$811,2,0),999))))</f>
        <v>RR</v>
      </c>
      <c r="L143" s="3" t="str">
        <f>IF((A143=0)," ",IF((Results!C131&gt;9),Results!B131 &amp; ":" &amp; Results!C131, Results!B131 &amp; ":0" &amp; Results!C131))</f>
        <v>41:23</v>
      </c>
      <c r="M143" s="3">
        <f>IF(A143=0, " ", IF(B143="JUN", " ", IF(B143="JOG",2, IF(D143="S",COUNTIF(D144:D$445,"S")+Header!B$9 + 1,Header!B$9))))</f>
        <v>5</v>
      </c>
    </row>
    <row r="144" spans="1:13" x14ac:dyDescent="0.25">
      <c r="A144" s="23">
        <f>Results!A132</f>
        <v>736</v>
      </c>
      <c r="B144" s="3" t="str">
        <f>IF(A144=0," ",IF(COUNTIF(Juniors!A$2:A$50,A144)&gt;0,"JUN",IF(COUNTIF(Joggers!A$2:A$50,A144)&gt;0,"JOG","SEN")))</f>
        <v>SEN</v>
      </c>
      <c r="C144" s="3">
        <f>IF(B144&lt;&gt;"SEN"," ",COUNTIFS(K$1:K143,K144,I$1:I143,I144,B$1:B143,B144)+1)</f>
        <v>4</v>
      </c>
      <c r="D144" s="3" t="str">
        <f t="shared" si="2"/>
        <v>S</v>
      </c>
      <c r="F144" s="33">
        <f>IF(A144=0," ",COUNTIF(B$1:B143,B144) + 1)</f>
        <v>108</v>
      </c>
      <c r="G144" s="23" t="str">
        <f>IF(A144=0," ",IF(B144="JUN",VLOOKUP(A144,Juniors!A$2:E$50,2,0),IF(B144="JOG",VLOOKUP(A144,Joggers!A$2:E$50,2,0),IF(B144="SEN",VLOOKUP(A144,Seniors!A$2:E$811,3,0),999))))</f>
        <v>Laurence</v>
      </c>
      <c r="H144" s="23" t="str">
        <f>IF(A144=0," ",IF(B144="JUN",VLOOKUP(A144,Juniors!A$2:E$50,3,0),IF(B144="JOG",VLOOKUP(A144,Joggers!A$2:E$50,3,0),IF(B144="SEN",VLOOKUP(A144,Seniors!A$2:E$811,4,0),999))))</f>
        <v>Flavell</v>
      </c>
      <c r="I144" s="3" t="str">
        <f>IF(A144=0," ",IF(B144="JUN",VLOOKUP(A144,Juniors!A$2:E$50,4,0),IF(B144="JOG",VLOOKUP(A144,Joggers!A$2:E$50,4,0),IF(B144="SEN",VLOOKUP(A144,Seniors!A$2:E$811,5,0),999))))</f>
        <v>m</v>
      </c>
      <c r="J144" s="3">
        <f>IF(A144=0," ",COUNTIFS(B$1:B143,B144,I$1:I143,I144) + 1)</f>
        <v>85</v>
      </c>
      <c r="K144" s="23" t="str">
        <f>IF(A144=0," ",IF(B144="JUN",VLOOKUP(A144,Juniors!A$2:E$50,5,0),IF(B144="JOG",VLOOKUP(A144,Joggers!A$2:E$50,5,0),IF(B144="SEN",VLOOKUP(A144,Seniors!A$2:E$811,2,0),999))))</f>
        <v>PP</v>
      </c>
      <c r="L144" s="3" t="str">
        <f>IF((A144=0)," ",IF((Results!C132&gt;9),Results!B132 &amp; ":" &amp; Results!C132, Results!B132 &amp; ":0" &amp; Results!C132))</f>
        <v>41:28</v>
      </c>
      <c r="M144" s="3">
        <f>IF(A144=0, " ", IF(B144="JUN", " ", IF(B144="JOG",2, IF(D144="S",COUNTIF(D145:D$445,"S")+Header!B$9 + 1,Header!B$9))))</f>
        <v>20</v>
      </c>
    </row>
    <row r="145" spans="1:13" x14ac:dyDescent="0.25">
      <c r="A145" s="23">
        <f>Results!A133</f>
        <v>549</v>
      </c>
      <c r="B145" s="3" t="str">
        <f>IF(A145=0," ",IF(COUNTIF(Juniors!A$2:A$50,A145)&gt;0,"JUN",IF(COUNTIF(Joggers!A$2:A$50,A145)&gt;0,"JOG","SEN")))</f>
        <v>SEN</v>
      </c>
      <c r="C145" s="3">
        <f>IF(B145&lt;&gt;"SEN"," ",COUNTIFS(K$1:K144,K145,I$1:I144,I145,B$1:B144,B145)+1)</f>
        <v>10</v>
      </c>
      <c r="D145" s="3" t="str">
        <f t="shared" si="2"/>
        <v xml:space="preserve"> </v>
      </c>
      <c r="F145" s="33">
        <f>IF(A145=0," ",COUNTIF(B$1:B144,B145) + 1)</f>
        <v>109</v>
      </c>
      <c r="G145" s="23" t="str">
        <f>IF(A145=0," ",IF(B145="JUN",VLOOKUP(A145,Juniors!A$2:E$50,2,0),IF(B145="JOG",VLOOKUP(A145,Joggers!A$2:E$50,2,0),IF(B145="SEN",VLOOKUP(A145,Seniors!A$2:E$811,3,0),999))))</f>
        <v>Mick</v>
      </c>
      <c r="H145" s="23" t="str">
        <f>IF(A145=0," ",IF(B145="JUN",VLOOKUP(A145,Juniors!A$2:E$50,3,0),IF(B145="JOG",VLOOKUP(A145,Joggers!A$2:E$50,3,0),IF(B145="SEN",VLOOKUP(A145,Seniors!A$2:E$811,4,0),999))))</f>
        <v>Child</v>
      </c>
      <c r="I145" s="3" t="str">
        <f>IF(A145=0," ",IF(B145="JUN",VLOOKUP(A145,Juniors!A$2:E$50,4,0),IF(B145="JOG",VLOOKUP(A145,Joggers!A$2:E$50,4,0),IF(B145="SEN",VLOOKUP(A145,Seniors!A$2:E$811,5,0),999))))</f>
        <v>m</v>
      </c>
      <c r="J145" s="3">
        <f>IF(A145=0," ",COUNTIFS(B$1:B144,B145,I$1:I144,I145) + 1)</f>
        <v>86</v>
      </c>
      <c r="K145" s="23" t="str">
        <f>IF(A145=0," ",IF(B145="JUN",VLOOKUP(A145,Juniors!A$2:E$50,5,0),IF(B145="JOG",VLOOKUP(A145,Joggers!A$2:E$50,5,0),IF(B145="SEN",VLOOKUP(A145,Seniors!A$2:E$811,2,0),999))))</f>
        <v>EO</v>
      </c>
      <c r="L145" s="3" t="str">
        <f>IF((A145=0)," ",IF((Results!C133&gt;9),Results!B133 &amp; ":" &amp; Results!C133, Results!B133 &amp; ":0" &amp; Results!C133))</f>
        <v>41:30</v>
      </c>
      <c r="M145" s="3">
        <f>IF(A145=0, " ", IF(B145="JUN", " ", IF(B145="JOG",2, IF(D145="S",COUNTIF(D146:D$445,"S")+Header!B$9 + 1,Header!B$9))))</f>
        <v>5</v>
      </c>
    </row>
    <row r="146" spans="1:13" x14ac:dyDescent="0.25">
      <c r="A146" s="23">
        <f>Results!A134</f>
        <v>321</v>
      </c>
      <c r="B146" s="3" t="str">
        <f>IF(A146=0," ",IF(COUNTIF(Juniors!A$2:A$50,A146)&gt;0,"JUN",IF(COUNTIF(Joggers!A$2:A$50,A146)&gt;0,"JOG","SEN")))</f>
        <v>SEN</v>
      </c>
      <c r="C146" s="3">
        <f>IF(B146&lt;&gt;"SEN"," ",COUNTIFS(K$1:K145,K146,I$1:I145,I146,B$1:B145,B146)+1)</f>
        <v>20</v>
      </c>
      <c r="D146" s="3" t="str">
        <f t="shared" si="2"/>
        <v xml:space="preserve"> </v>
      </c>
      <c r="F146" s="33">
        <f>IF(A146=0," ",COUNTIF(B$1:B145,B146) + 1)</f>
        <v>110</v>
      </c>
      <c r="G146" s="23" t="str">
        <f>IF(A146=0," ",IF(B146="JUN",VLOOKUP(A146,Juniors!A$2:E$50,2,0),IF(B146="JOG",VLOOKUP(A146,Joggers!A$2:E$50,2,0),IF(B146="SEN",VLOOKUP(A146,Seniors!A$2:E$811,3,0),999))))</f>
        <v>Paul</v>
      </c>
      <c r="H146" s="23" t="str">
        <f>IF(A146=0," ",IF(B146="JUN",VLOOKUP(A146,Juniors!A$2:E$50,3,0),IF(B146="JOG",VLOOKUP(A146,Joggers!A$2:E$50,3,0),IF(B146="SEN",VLOOKUP(A146,Seniors!A$2:E$811,4,0),999))))</f>
        <v>Allen</v>
      </c>
      <c r="I146" s="3" t="str">
        <f>IF(A146=0," ",IF(B146="JUN",VLOOKUP(A146,Juniors!A$2:E$50,4,0),IF(B146="JOG",VLOOKUP(A146,Joggers!A$2:E$50,4,0),IF(B146="SEN",VLOOKUP(A146,Seniors!A$2:E$811,5,0),999))))</f>
        <v>m</v>
      </c>
      <c r="J146" s="3">
        <f>IF(A146=0," ",COUNTIFS(B$1:B145,B146,I$1:I145,I146) + 1)</f>
        <v>87</v>
      </c>
      <c r="K146" s="23" t="str">
        <f>IF(A146=0," ",IF(B146="JUN",VLOOKUP(A146,Juniors!A$2:E$50,5,0),IF(B146="JOG",VLOOKUP(A146,Joggers!A$2:E$50,5,0),IF(B146="SEN",VLOOKUP(A146,Seniors!A$2:E$811,2,0),999))))</f>
        <v>DMV</v>
      </c>
      <c r="L146" s="3" t="str">
        <f>IF((A146=0)," ",IF((Results!C134&gt;9),Results!B134 &amp; ":" &amp; Results!C134, Results!B134 &amp; ":0" &amp; Results!C134))</f>
        <v>41:41</v>
      </c>
      <c r="M146" s="3">
        <f>IF(A146=0, " ", IF(B146="JUN", " ", IF(B146="JOG",2, IF(D146="S",COUNTIF(D147:D$445,"S")+Header!B$9 + 1,Header!B$9))))</f>
        <v>5</v>
      </c>
    </row>
    <row r="147" spans="1:13" x14ac:dyDescent="0.25">
      <c r="A147" s="23">
        <f>Results!A135</f>
        <v>864</v>
      </c>
      <c r="B147" s="3" t="str">
        <f>IF(A147=0," ",IF(COUNTIF(Juniors!A$2:A$50,A147)&gt;0,"JUN",IF(COUNTIF(Joggers!A$2:A$50,A147)&gt;0,"JOG","SEN")))</f>
        <v>SEN</v>
      </c>
      <c r="C147" s="3">
        <f>IF(B147&lt;&gt;"SEN"," ",COUNTIFS(K$1:K146,K147,I$1:I146,I147,B$1:B146,B147)+1)</f>
        <v>10</v>
      </c>
      <c r="D147" s="3" t="str">
        <f t="shared" si="2"/>
        <v xml:space="preserve"> </v>
      </c>
      <c r="F147" s="33">
        <f>IF(A147=0," ",COUNTIF(B$1:B146,B147) + 1)</f>
        <v>111</v>
      </c>
      <c r="G147" s="23" t="str">
        <f>IF(A147=0," ",IF(B147="JUN",VLOOKUP(A147,Juniors!A$2:E$50,2,0),IF(B147="JOG",VLOOKUP(A147,Joggers!A$2:E$50,2,0),IF(B147="SEN",VLOOKUP(A147,Seniors!A$2:E$811,3,0),999))))</f>
        <v>Keith</v>
      </c>
      <c r="H147" s="23" t="str">
        <f>IF(A147=0," ",IF(B147="JUN",VLOOKUP(A147,Juniors!A$2:E$50,3,0),IF(B147="JOG",VLOOKUP(A147,Joggers!A$2:E$50,3,0),IF(B147="SEN",VLOOKUP(A147,Seniors!A$2:E$811,4,0),999))))</f>
        <v>Batten</v>
      </c>
      <c r="I147" s="3" t="str">
        <f>IF(A147=0," ",IF(B147="JUN",VLOOKUP(A147,Juniors!A$2:E$50,4,0),IF(B147="JOG",VLOOKUP(A147,Joggers!A$2:E$50,4,0),IF(B147="SEN",VLOOKUP(A147,Seniors!A$2:E$811,5,0),999))))</f>
        <v>m</v>
      </c>
      <c r="J147" s="3">
        <f>IF(A147=0," ",COUNTIFS(B$1:B146,B147,I$1:I146,I147) + 1)</f>
        <v>88</v>
      </c>
      <c r="K147" s="23" t="str">
        <f>IF(A147=0," ",IF(B147="JUN",VLOOKUP(A147,Juniors!A$2:E$50,5,0),IF(B147="JOG",VLOOKUP(A147,Joggers!A$2:E$50,5,0),IF(B147="SEN",VLOOKUP(A147,Seniors!A$2:E$811,2,0),999))))</f>
        <v>RR</v>
      </c>
      <c r="L147" s="3" t="str">
        <f>IF((A147=0)," ",IF((Results!C135&gt;9),Results!B135 &amp; ":" &amp; Results!C135, Results!B135 &amp; ":0" &amp; Results!C135))</f>
        <v>41:54</v>
      </c>
      <c r="M147" s="3">
        <f>IF(A147=0, " ", IF(B147="JUN", " ", IF(B147="JOG",2, IF(D147="S",COUNTIF(D148:D$445,"S")+Header!B$9 + 1,Header!B$9))))</f>
        <v>5</v>
      </c>
    </row>
    <row r="148" spans="1:13" x14ac:dyDescent="0.25">
      <c r="A148" s="23">
        <f>Results!A136</f>
        <v>491</v>
      </c>
      <c r="B148" s="3" t="str">
        <f>IF(A148=0," ",IF(COUNTIF(Juniors!A$2:A$50,A148)&gt;0,"JUN",IF(COUNTIF(Joggers!A$2:A$50,A148)&gt;0,"JOG","SEN")))</f>
        <v>SEN</v>
      </c>
      <c r="C148" s="3">
        <f>IF(B148&lt;&gt;"SEN"," ",COUNTIFS(K$1:K147,K148,I$1:I147,I148,B$1:B147,B148)+1)</f>
        <v>8</v>
      </c>
      <c r="D148" s="3" t="str">
        <f t="shared" si="2"/>
        <v xml:space="preserve"> </v>
      </c>
      <c r="F148" s="33">
        <f>IF(A148=0," ",COUNTIF(B$1:B147,B148) + 1)</f>
        <v>112</v>
      </c>
      <c r="G148" s="23" t="str">
        <f>IF(A148=0," ",IF(B148="JUN",VLOOKUP(A148,Juniors!A$2:E$50,2,0),IF(B148="JOG",VLOOKUP(A148,Joggers!A$2:E$50,2,0),IF(B148="SEN",VLOOKUP(A148,Seniors!A$2:E$811,3,0),999))))</f>
        <v>Paula</v>
      </c>
      <c r="H148" s="23" t="str">
        <f>IF(A148=0," ",IF(B148="JUN",VLOOKUP(A148,Juniors!A$2:E$50,3,0),IF(B148="JOG",VLOOKUP(A148,Joggers!A$2:E$50,3,0),IF(B148="SEN",VLOOKUP(A148,Seniors!A$2:E$811,4,0),999))))</f>
        <v>Carter</v>
      </c>
      <c r="I148" s="3" t="str">
        <f>IF(A148=0," ",IF(B148="JUN",VLOOKUP(A148,Juniors!A$2:E$50,4,0),IF(B148="JOG",VLOOKUP(A148,Joggers!A$2:E$50,4,0),IF(B148="SEN",VLOOKUP(A148,Seniors!A$2:E$811,5,0),999))))</f>
        <v>f</v>
      </c>
      <c r="J148" s="3">
        <f>IF(A148=0," ",COUNTIFS(B$1:B147,B148,I$1:I147,I148) + 1)</f>
        <v>24</v>
      </c>
      <c r="K148" s="23" t="str">
        <f>IF(A148=0," ",IF(B148="JUN",VLOOKUP(A148,Juniors!A$2:E$50,5,0),IF(B148="JOG",VLOOKUP(A148,Joggers!A$2:E$50,5,0),IF(B148="SEN",VLOOKUP(A148,Seniors!A$2:E$811,2,0),999))))</f>
        <v>DMV</v>
      </c>
      <c r="L148" s="3" t="str">
        <f>IF((A148=0)," ",IF((Results!C136&gt;9),Results!B136 &amp; ":" &amp; Results!C136, Results!B136 &amp; ":0" &amp; Results!C136))</f>
        <v>41:15</v>
      </c>
      <c r="M148" s="3">
        <f>IF(A148=0, " ", IF(B148="JUN", " ", IF(B148="JOG",2, IF(D148="S",COUNTIF(D149:D$445,"S")+Header!B$9 + 1,Header!B$9))))</f>
        <v>5</v>
      </c>
    </row>
    <row r="149" spans="1:13" x14ac:dyDescent="0.25">
      <c r="A149" s="23">
        <f>Results!A137</f>
        <v>1277</v>
      </c>
      <c r="B149" s="3" t="str">
        <f>IF(A149=0," ",IF(COUNTIF(Juniors!A$2:A$50,A149)&gt;0,"JUN",IF(COUNTIF(Joggers!A$2:A$50,A149)&gt;0,"JOG","SEN")))</f>
        <v>SEN</v>
      </c>
      <c r="C149" s="3">
        <f>IF(B149&lt;&gt;"SEN"," ",COUNTIFS(K$1:K148,K149,I$1:I148,I149,B$1:B148,B149)+1)</f>
        <v>5</v>
      </c>
      <c r="D149" s="3" t="str">
        <f t="shared" si="2"/>
        <v>S</v>
      </c>
      <c r="F149" s="33">
        <f>IF(A149=0," ",COUNTIF(B$1:B148,B149) + 1)</f>
        <v>113</v>
      </c>
      <c r="G149" s="23" t="str">
        <f>IF(A149=0," ",IF(B149="JUN",VLOOKUP(A149,Juniors!A$2:E$50,2,0),IF(B149="JOG",VLOOKUP(A149,Joggers!A$2:E$50,2,0),IF(B149="SEN",VLOOKUP(A149,Seniors!A$2:E$811,3,0),999))))</f>
        <v>Isabel</v>
      </c>
      <c r="H149" s="23" t="str">
        <f>IF(A149=0," ",IF(B149="JUN",VLOOKUP(A149,Juniors!A$2:E$50,3,0),IF(B149="JOG",VLOOKUP(A149,Joggers!A$2:E$50,3,0),IF(B149="SEN",VLOOKUP(A149,Seniors!A$2:E$811,4,0),999))))</f>
        <v>Gwyther</v>
      </c>
      <c r="I149" s="3" t="str">
        <f>IF(A149=0," ",IF(B149="JUN",VLOOKUP(A149,Juniors!A$2:E$50,4,0),IF(B149="JOG",VLOOKUP(A149,Joggers!A$2:E$50,4,0),IF(B149="SEN",VLOOKUP(A149,Seniors!A$2:E$811,5,0),999))))</f>
        <v>f</v>
      </c>
      <c r="J149" s="3">
        <f>IF(A149=0," ",COUNTIFS(B$1:B148,B149,I$1:I148,I149) + 1)</f>
        <v>25</v>
      </c>
      <c r="K149" s="23" t="str">
        <f>IF(A149=0," ",IF(B149="JUN",VLOOKUP(A149,Juniors!A$2:E$50,5,0),IF(B149="JOG",VLOOKUP(A149,Joggers!A$2:E$50,5,0),IF(B149="SEN",VLOOKUP(A149,Seniors!A$2:E$811,2,0),999))))</f>
        <v>WW</v>
      </c>
      <c r="L149" s="3" t="str">
        <f>IF((A149=0)," ",IF((Results!C137&gt;9),Results!B137 &amp; ":" &amp; Results!C137, Results!B137 &amp; ":0" &amp; Results!C137))</f>
        <v>41:34</v>
      </c>
      <c r="M149" s="3">
        <f>IF(A149=0, " ", IF(B149="JUN", " ", IF(B149="JOG",2, IF(D149="S",COUNTIF(D150:D$445,"S")+Header!B$9 + 1,Header!B$9))))</f>
        <v>19</v>
      </c>
    </row>
    <row r="150" spans="1:13" x14ac:dyDescent="0.25">
      <c r="A150" s="23">
        <f>Results!A138</f>
        <v>496</v>
      </c>
      <c r="B150" s="3" t="str">
        <f>IF(A150=0," ",IF(COUNTIF(Juniors!A$2:A$50,A150)&gt;0,"JUN",IF(COUNTIF(Joggers!A$2:A$50,A150)&gt;0,"JOG","SEN")))</f>
        <v>SEN</v>
      </c>
      <c r="C150" s="3">
        <f>IF(B150&lt;&gt;"SEN"," ",COUNTIFS(K$1:K149,K150,I$1:I149,I150,B$1:B149,B150)+1)</f>
        <v>9</v>
      </c>
      <c r="D150" s="3" t="str">
        <f t="shared" si="2"/>
        <v xml:space="preserve"> </v>
      </c>
      <c r="F150" s="33">
        <f>IF(A150=0," ",COUNTIF(B$1:B149,B150) + 1)</f>
        <v>114</v>
      </c>
      <c r="G150" s="23" t="str">
        <f>IF(A150=0," ",IF(B150="JUN",VLOOKUP(A150,Juniors!A$2:E$50,2,0),IF(B150="JOG",VLOOKUP(A150,Joggers!A$2:E$50,2,0),IF(B150="SEN",VLOOKUP(A150,Seniors!A$2:E$811,3,0),999))))</f>
        <v>Caroline</v>
      </c>
      <c r="H150" s="23" t="str">
        <f>IF(A150=0," ",IF(B150="JUN",VLOOKUP(A150,Juniors!A$2:E$50,3,0),IF(B150="JOG",VLOOKUP(A150,Joggers!A$2:E$50,3,0),IF(B150="SEN",VLOOKUP(A150,Seniors!A$2:E$811,4,0),999))))</f>
        <v>Wheelan</v>
      </c>
      <c r="I150" s="3" t="str">
        <f>IF(A150=0," ",IF(B150="JUN",VLOOKUP(A150,Juniors!A$2:E$50,4,0),IF(B150="JOG",VLOOKUP(A150,Joggers!A$2:E$50,4,0),IF(B150="SEN",VLOOKUP(A150,Seniors!A$2:E$811,5,0),999))))</f>
        <v>f</v>
      </c>
      <c r="J150" s="3">
        <f>IF(A150=0," ",COUNTIFS(B$1:B149,B150,I$1:I149,I150) + 1)</f>
        <v>26</v>
      </c>
      <c r="K150" s="23" t="str">
        <f>IF(A150=0," ",IF(B150="JUN",VLOOKUP(A150,Juniors!A$2:E$50,5,0),IF(B150="JOG",VLOOKUP(A150,Joggers!A$2:E$50,5,0),IF(B150="SEN",VLOOKUP(A150,Seniors!A$2:E$811,2,0),999))))</f>
        <v>DMV</v>
      </c>
      <c r="L150" s="3" t="str">
        <f>IF((A150=0)," ",IF((Results!C138&gt;9),Results!B138 &amp; ":" &amp; Results!C138, Results!B138 &amp; ":0" &amp; Results!C138))</f>
        <v>41:42</v>
      </c>
      <c r="M150" s="3">
        <f>IF(A150=0, " ", IF(B150="JUN", " ", IF(B150="JOG",2, IF(D150="S",COUNTIF(D151:D$445,"S")+Header!B$9 + 1,Header!B$9))))</f>
        <v>5</v>
      </c>
    </row>
    <row r="151" spans="1:13" x14ac:dyDescent="0.25">
      <c r="A151" s="23">
        <f>Results!A139</f>
        <v>618</v>
      </c>
      <c r="B151" s="3" t="str">
        <f>IF(A151=0," ",IF(COUNTIF(Juniors!A$2:A$50,A151)&gt;0,"JUN",IF(COUNTIF(Joggers!A$2:A$50,A151)&gt;0,"JOG","SEN")))</f>
        <v>SEN</v>
      </c>
      <c r="C151" s="3">
        <f>IF(B151&lt;&gt;"SEN"," ",COUNTIFS(K$1:K150,K151,I$1:I150,I151,B$1:B150,B151)+1)</f>
        <v>4</v>
      </c>
      <c r="D151" s="3" t="str">
        <f t="shared" si="2"/>
        <v>S</v>
      </c>
      <c r="F151" s="33">
        <f>IF(A151=0," ",COUNTIF(B$1:B150,B151) + 1)</f>
        <v>115</v>
      </c>
      <c r="G151" s="23" t="str">
        <f>IF(A151=0," ",IF(B151="JUN",VLOOKUP(A151,Juniors!A$2:E$50,2,0),IF(B151="JOG",VLOOKUP(A151,Joggers!A$2:E$50,2,0),IF(B151="SEN",VLOOKUP(A151,Seniors!A$2:E$811,3,0),999))))</f>
        <v>Louisa</v>
      </c>
      <c r="H151" s="23" t="str">
        <f>IF(A151=0," ",IF(B151="JUN",VLOOKUP(A151,Juniors!A$2:E$50,3,0),IF(B151="JOG",VLOOKUP(A151,Joggers!A$2:E$50,3,0),IF(B151="SEN",VLOOKUP(A151,Seniors!A$2:E$811,4,0),999))))</f>
        <v>Rice</v>
      </c>
      <c r="I151" s="3" t="str">
        <f>IF(A151=0," ",IF(B151="JUN",VLOOKUP(A151,Juniors!A$2:E$50,4,0),IF(B151="JOG",VLOOKUP(A151,Joggers!A$2:E$50,4,0),IF(B151="SEN",VLOOKUP(A151,Seniors!A$2:E$811,5,0),999))))</f>
        <v>f</v>
      </c>
      <c r="J151" s="3">
        <f>IF(A151=0," ",COUNTIFS(B$1:B150,B151,I$1:I150,I151) + 1)</f>
        <v>27</v>
      </c>
      <c r="K151" s="23" t="str">
        <f>IF(A151=0," ",IF(B151="JUN",VLOOKUP(A151,Juniors!A$2:E$50,5,0),IF(B151="JOG",VLOOKUP(A151,Joggers!A$2:E$50,5,0),IF(B151="SEN",VLOOKUP(A151,Seniors!A$2:E$811,2,0),999))))</f>
        <v>EO</v>
      </c>
      <c r="L151" s="3" t="str">
        <f>IF((A151=0)," ",IF((Results!C139&gt;9),Results!B139 &amp; ":" &amp; Results!C139, Results!B139 &amp; ":0" &amp; Results!C139))</f>
        <v>41:48</v>
      </c>
      <c r="M151" s="3">
        <f>IF(A151=0, " ", IF(B151="JUN", " ", IF(B151="JOG",2, IF(D151="S",COUNTIF(D152:D$445,"S")+Header!B$9 + 1,Header!B$9))))</f>
        <v>18</v>
      </c>
    </row>
    <row r="152" spans="1:13" x14ac:dyDescent="0.25">
      <c r="A152" s="23">
        <f>Results!A140</f>
        <v>484</v>
      </c>
      <c r="B152" s="3" t="str">
        <f>IF(A152=0," ",IF(COUNTIF(Juniors!A$2:A$50,A152)&gt;0,"JUN",IF(COUNTIF(Joggers!A$2:A$50,A152)&gt;0,"JOG","SEN")))</f>
        <v>SEN</v>
      </c>
      <c r="C152" s="3">
        <f>IF(B152&lt;&gt;"SEN"," ",COUNTIFS(K$1:K151,K152,I$1:I151,I152,B$1:B151,B152)+1)</f>
        <v>10</v>
      </c>
      <c r="D152" s="3" t="str">
        <f t="shared" si="2"/>
        <v xml:space="preserve"> </v>
      </c>
      <c r="F152" s="33">
        <f>IF(A152=0," ",COUNTIF(B$1:B151,B152) + 1)</f>
        <v>116</v>
      </c>
      <c r="G152" s="23" t="str">
        <f>IF(A152=0," ",IF(B152="JUN",VLOOKUP(A152,Juniors!A$2:E$50,2,0),IF(B152="JOG",VLOOKUP(A152,Joggers!A$2:E$50,2,0),IF(B152="SEN",VLOOKUP(A152,Seniors!A$2:E$811,3,0),999))))</f>
        <v>Emily</v>
      </c>
      <c r="H152" s="23" t="str">
        <f>IF(A152=0," ",IF(B152="JUN",VLOOKUP(A152,Juniors!A$2:E$50,3,0),IF(B152="JOG",VLOOKUP(A152,Joggers!A$2:E$50,3,0),IF(B152="SEN",VLOOKUP(A152,Seniors!A$2:E$811,4,0),999))))</f>
        <v>Friend</v>
      </c>
      <c r="I152" s="3" t="str">
        <f>IF(A152=0," ",IF(B152="JUN",VLOOKUP(A152,Juniors!A$2:E$50,4,0),IF(B152="JOG",VLOOKUP(A152,Joggers!A$2:E$50,4,0),IF(B152="SEN",VLOOKUP(A152,Seniors!A$2:E$811,5,0),999))))</f>
        <v>f</v>
      </c>
      <c r="J152" s="3">
        <f>IF(A152=0," ",COUNTIFS(B$1:B151,B152,I$1:I151,I152) + 1)</f>
        <v>28</v>
      </c>
      <c r="K152" s="23" t="str">
        <f>IF(A152=0," ",IF(B152="JUN",VLOOKUP(A152,Juniors!A$2:E$50,5,0),IF(B152="JOG",VLOOKUP(A152,Joggers!A$2:E$50,5,0),IF(B152="SEN",VLOOKUP(A152,Seniors!A$2:E$811,2,0),999))))</f>
        <v>DMV</v>
      </c>
      <c r="L152" s="3" t="str">
        <f>IF((A152=0)," ",IF((Results!C140&gt;9),Results!B140 &amp; ":" &amp; Results!C140, Results!B140 &amp; ":0" &amp; Results!C140))</f>
        <v>41:57</v>
      </c>
      <c r="M152" s="3">
        <f>IF(A152=0, " ", IF(B152="JUN", " ", IF(B152="JOG",2, IF(D152="S",COUNTIF(D153:D$445,"S")+Header!B$9 + 1,Header!B$9))))</f>
        <v>5</v>
      </c>
    </row>
    <row r="153" spans="1:13" x14ac:dyDescent="0.25">
      <c r="A153" s="23">
        <f>Results!A142</f>
        <v>751</v>
      </c>
      <c r="B153" s="3" t="str">
        <f>IF(A153=0," ",IF(COUNTIF(Juniors!A$2:A$50,A153)&gt;0,"JUN",IF(COUNTIF(Joggers!A$2:A$50,A153)&gt;0,"JOG","SEN")))</f>
        <v>SEN</v>
      </c>
      <c r="C153" s="3">
        <f>IF(B153&lt;&gt;"SEN"," ",COUNTIFS(K$1:K152,K153,I$1:I152,I153,B$1:B152,B153)+1)</f>
        <v>5</v>
      </c>
      <c r="D153" s="3" t="str">
        <f t="shared" si="2"/>
        <v>S</v>
      </c>
      <c r="F153" s="33">
        <f>IF(A153=0," ",COUNTIF(B$1:B152,B153) + 1)</f>
        <v>117</v>
      </c>
      <c r="G153" s="23" t="str">
        <f>IF(A153=0," ",IF(B153="JUN",VLOOKUP(A153,Juniors!A$2:E$50,2,0),IF(B153="JOG",VLOOKUP(A153,Joggers!A$2:E$50,2,0),IF(B153="SEN",VLOOKUP(A153,Seniors!A$2:E$811,3,0),999))))</f>
        <v>Michael</v>
      </c>
      <c r="H153" s="23" t="str">
        <f>IF(A153=0," ",IF(B153="JUN",VLOOKUP(A153,Juniors!A$2:E$50,3,0),IF(B153="JOG",VLOOKUP(A153,Joggers!A$2:E$50,3,0),IF(B153="SEN",VLOOKUP(A153,Seniors!A$2:E$811,4,0),999))))</f>
        <v>Reilly</v>
      </c>
      <c r="I153" s="3" t="str">
        <f>IF(A153=0," ",IF(B153="JUN",VLOOKUP(A153,Juniors!A$2:E$50,4,0),IF(B153="JOG",VLOOKUP(A153,Joggers!A$2:E$50,4,0),IF(B153="SEN",VLOOKUP(A153,Seniors!A$2:E$811,5,0),999))))</f>
        <v>m</v>
      </c>
      <c r="J153" s="3">
        <f>IF(A153=0," ",COUNTIFS(B$1:B152,B153,I$1:I152,I153) + 1)</f>
        <v>89</v>
      </c>
      <c r="K153" s="23" t="str">
        <f>IF(A153=0," ",IF(B153="JUN",VLOOKUP(A153,Juniors!A$2:E$50,5,0),IF(B153="JOG",VLOOKUP(A153,Joggers!A$2:E$50,5,0),IF(B153="SEN",VLOOKUP(A153,Seniors!A$2:E$811,2,0),999))))</f>
        <v>PP</v>
      </c>
      <c r="L153" s="3" t="str">
        <f>IF((A153=0)," ",IF((Results!C142&gt;9),Results!B142 &amp; ":" &amp; Results!C142, Results!B142 &amp; ":0" &amp; Results!C142))</f>
        <v>42:19</v>
      </c>
      <c r="M153" s="3">
        <f>IF(A153=0, " ", IF(B153="JUN", " ", IF(B153="JOG",2, IF(D153="S",COUNTIF(D154:D$445,"S")+Header!B$9 + 1,Header!B$9))))</f>
        <v>17</v>
      </c>
    </row>
    <row r="154" spans="1:13" x14ac:dyDescent="0.25">
      <c r="A154" s="23">
        <f>Results!A143</f>
        <v>1033</v>
      </c>
      <c r="B154" s="3" t="str">
        <f>IF(A154=0," ",IF(COUNTIF(Juniors!A$2:A$50,A154)&gt;0,"JUN",IF(COUNTIF(Joggers!A$2:A$50,A154)&gt;0,"JOG","SEN")))</f>
        <v>SEN</v>
      </c>
      <c r="C154" s="3">
        <f>IF(B154&lt;&gt;"SEN"," ",COUNTIFS(K$1:K153,K154,I$1:I153,I154,B$1:B153,B154)+1)</f>
        <v>8</v>
      </c>
      <c r="D154" s="3" t="str">
        <f t="shared" si="2"/>
        <v xml:space="preserve"> </v>
      </c>
      <c r="F154" s="33">
        <f>IF(A154=0," ",COUNTIF(B$1:B153,B154) + 1)</f>
        <v>118</v>
      </c>
      <c r="G154" s="23" t="str">
        <f>IF(A154=0," ",IF(B154="JUN",VLOOKUP(A154,Juniors!A$2:E$50,2,0),IF(B154="JOG",VLOOKUP(A154,Joggers!A$2:E$50,2,0),IF(B154="SEN",VLOOKUP(A154,Seniors!A$2:E$811,3,0),999))))</f>
        <v>Tristan</v>
      </c>
      <c r="H154" s="23" t="str">
        <f>IF(A154=0," ",IF(B154="JUN",VLOOKUP(A154,Juniors!A$2:E$50,3,0),IF(B154="JOG",VLOOKUP(A154,Joggers!A$2:E$50,3,0),IF(B154="SEN",VLOOKUP(A154,Seniors!A$2:E$811,4,0),999))))</f>
        <v>Greaves</v>
      </c>
      <c r="I154" s="3" t="str">
        <f>IF(A154=0," ",IF(B154="JUN",VLOOKUP(A154,Juniors!A$2:E$50,4,0),IF(B154="JOG",VLOOKUP(A154,Joggers!A$2:E$50,4,0),IF(B154="SEN",VLOOKUP(A154,Seniors!A$2:E$811,5,0),999))))</f>
        <v>m</v>
      </c>
      <c r="J154" s="3">
        <f>IF(A154=0," ",COUNTIFS(B$1:B153,B154,I$1:I153,I154) + 1)</f>
        <v>90</v>
      </c>
      <c r="K154" s="23" t="str">
        <f>IF(A154=0," ",IF(B154="JUN",VLOOKUP(A154,Juniors!A$2:E$50,5,0),IF(B154="JOG",VLOOKUP(A154,Joggers!A$2:E$50,5,0),IF(B154="SEN",VLOOKUP(A154,Seniors!A$2:E$811,2,0),999))))</f>
        <v>WH</v>
      </c>
      <c r="L154" s="3" t="str">
        <f>IF((A154=0)," ",IF((Results!C143&gt;9),Results!B143 &amp; ":" &amp; Results!C143, Results!B143 &amp; ":0" &amp; Results!C143))</f>
        <v>42:55</v>
      </c>
      <c r="M154" s="3">
        <f>IF(A154=0, " ", IF(B154="JUN", " ", IF(B154="JOG",2, IF(D154="S",COUNTIF(D155:D$445,"S")+Header!B$9 + 1,Header!B$9))))</f>
        <v>5</v>
      </c>
    </row>
    <row r="155" spans="1:13" x14ac:dyDescent="0.25">
      <c r="A155" s="23">
        <f>Results!A144</f>
        <v>229</v>
      </c>
      <c r="B155" s="3" t="str">
        <f>IF(A155=0," ",IF(COUNTIF(Juniors!A$2:A$50,A155)&gt;0,"JUN",IF(COUNTIF(Joggers!A$2:A$50,A155)&gt;0,"JOG","SEN")))</f>
        <v>SEN</v>
      </c>
      <c r="C155" s="3">
        <f>IF(B155&lt;&gt;"SEN"," ",COUNTIFS(K$1:K154,K155,I$1:I154,I155,B$1:B154,B155)+1)</f>
        <v>7</v>
      </c>
      <c r="D155" s="3" t="str">
        <f t="shared" si="2"/>
        <v xml:space="preserve"> </v>
      </c>
      <c r="F155" s="33">
        <f>IF(A155=0," ",COUNTIF(B$1:B154,B155) + 1)</f>
        <v>119</v>
      </c>
      <c r="G155" s="23" t="str">
        <f>IF(A155=0," ",IF(B155="JUN",VLOOKUP(A155,Juniors!A$2:E$50,2,0),IF(B155="JOG",VLOOKUP(A155,Joggers!A$2:E$50,2,0),IF(B155="SEN",VLOOKUP(A155,Seniors!A$2:E$811,3,0),999))))</f>
        <v>Richard</v>
      </c>
      <c r="H155" s="23" t="str">
        <f>IF(A155=0," ",IF(B155="JUN",VLOOKUP(A155,Juniors!A$2:E$50,3,0),IF(B155="JOG",VLOOKUP(A155,Joggers!A$2:E$50,3,0),IF(B155="SEN",VLOOKUP(A155,Seniors!A$2:E$811,4,0),999))))</f>
        <v>Lock</v>
      </c>
      <c r="I155" s="3" t="str">
        <f>IF(A155=0," ",IF(B155="JUN",VLOOKUP(A155,Juniors!A$2:E$50,4,0),IF(B155="JOG",VLOOKUP(A155,Joggers!A$2:E$50,4,0),IF(B155="SEN",VLOOKUP(A155,Seniors!A$2:E$811,5,0),999))))</f>
        <v>m</v>
      </c>
      <c r="J155" s="3">
        <f>IF(A155=0," ",COUNTIFS(B$1:B154,B155,I$1:I154,I155) + 1)</f>
        <v>91</v>
      </c>
      <c r="K155" s="23" t="str">
        <f>IF(A155=0," ",IF(B155="JUN",VLOOKUP(A155,Juniors!A$2:E$50,5,0),IF(B155="JOG",VLOOKUP(A155,Joggers!A$2:E$50,5,0),IF(B155="SEN",VLOOKUP(A155,Seniors!A$2:E$811,2,0),999))))</f>
        <v>BVR</v>
      </c>
      <c r="L155" s="3" t="str">
        <f>IF((A155=0)," ",IF((Results!C144&gt;9),Results!B144 &amp; ":" &amp; Results!C144, Results!B144 &amp; ":0" &amp; Results!C144))</f>
        <v>42:59</v>
      </c>
      <c r="M155" s="3">
        <f>IF(A155=0, " ", IF(B155="JUN", " ", IF(B155="JOG",2, IF(D155="S",COUNTIF(D156:D$445,"S")+Header!B$9 + 1,Header!B$9))))</f>
        <v>5</v>
      </c>
    </row>
    <row r="156" spans="1:13" x14ac:dyDescent="0.25">
      <c r="A156" s="23">
        <f>Results!A145</f>
        <v>802</v>
      </c>
      <c r="B156" s="3" t="str">
        <f>IF(A156=0," ",IF(COUNTIF(Juniors!A$2:A$50,A156)&gt;0,"JUN",IF(COUNTIF(Joggers!A$2:A$50,A156)&gt;0,"JOG","SEN")))</f>
        <v>SEN</v>
      </c>
      <c r="C156" s="3">
        <f>IF(B156&lt;&gt;"SEN"," ",COUNTIFS(K$1:K155,K156,I$1:I155,I156,B$1:B155,B156)+1)</f>
        <v>4</v>
      </c>
      <c r="D156" s="3" t="str">
        <f t="shared" si="2"/>
        <v>S</v>
      </c>
      <c r="F156" s="33">
        <f>IF(A156=0," ",COUNTIF(B$1:B155,B156) + 1)</f>
        <v>120</v>
      </c>
      <c r="G156" s="23" t="str">
        <f>IF(A156=0," ",IF(B156="JUN",VLOOKUP(A156,Juniors!A$2:E$50,2,0),IF(B156="JOG",VLOOKUP(A156,Joggers!A$2:E$50,2,0),IF(B156="SEN",VLOOKUP(A156,Seniors!A$2:E$811,3,0),999))))</f>
        <v>Annette</v>
      </c>
      <c r="H156" s="23" t="str">
        <f>IF(A156=0," ",IF(B156="JUN",VLOOKUP(A156,Juniors!A$2:E$50,3,0),IF(B156="JOG",VLOOKUP(A156,Joggers!A$2:E$50,3,0),IF(B156="SEN",VLOOKUP(A156,Seniors!A$2:E$811,4,0),999))))</f>
        <v>Morris</v>
      </c>
      <c r="I156" s="3" t="str">
        <f>IF(A156=0," ",IF(B156="JUN",VLOOKUP(A156,Juniors!A$2:E$50,4,0),IF(B156="JOG",VLOOKUP(A156,Joggers!A$2:E$50,4,0),IF(B156="SEN",VLOOKUP(A156,Seniors!A$2:E$811,5,0),999))))</f>
        <v>f</v>
      </c>
      <c r="J156" s="3">
        <f>IF(A156=0," ",COUNTIFS(B$1:B155,B156,I$1:I155,I156) + 1)</f>
        <v>29</v>
      </c>
      <c r="K156" s="23" t="str">
        <f>IF(A156=0," ",IF(B156="JUN",VLOOKUP(A156,Juniors!A$2:E$50,5,0),IF(B156="JOG",VLOOKUP(A156,Joggers!A$2:E$50,5,0),IF(B156="SEN",VLOOKUP(A156,Seniors!A$2:E$811,2,0),999))))</f>
        <v>RPAC</v>
      </c>
      <c r="L156" s="3" t="str">
        <f>IF((A156=0)," ",IF((Results!C145&gt;9),Results!B145 &amp; ":" &amp; Results!C145, Results!B145 &amp; ":0" &amp; Results!C145))</f>
        <v>42:16</v>
      </c>
      <c r="M156" s="3">
        <f>IF(A156=0, " ", IF(B156="JUN", " ", IF(B156="JOG",2, IF(D156="S",COUNTIF(D157:D$445,"S")+Header!B$9 + 1,Header!B$9))))</f>
        <v>16</v>
      </c>
    </row>
    <row r="157" spans="1:13" x14ac:dyDescent="0.25">
      <c r="A157" s="23">
        <f>Results!A146</f>
        <v>482</v>
      </c>
      <c r="B157" s="3" t="str">
        <f>IF(A157=0," ",IF(COUNTIF(Juniors!A$2:A$50,A157)&gt;0,"JUN",IF(COUNTIF(Joggers!A$2:A$50,A157)&gt;0,"JOG","SEN")))</f>
        <v>SEN</v>
      </c>
      <c r="C157" s="3">
        <f>IF(B157&lt;&gt;"SEN"," ",COUNTIFS(K$1:K156,K157,I$1:I156,I157,B$1:B156,B157)+1)</f>
        <v>11</v>
      </c>
      <c r="D157" s="3" t="str">
        <f t="shared" si="2"/>
        <v xml:space="preserve"> </v>
      </c>
      <c r="F157" s="33">
        <f>IF(A157=0," ",COUNTIF(B$1:B156,B157) + 1)</f>
        <v>121</v>
      </c>
      <c r="G157" s="23" t="str">
        <f>IF(A157=0," ",IF(B157="JUN",VLOOKUP(A157,Juniors!A$2:E$50,2,0),IF(B157="JOG",VLOOKUP(A157,Joggers!A$2:E$50,2,0),IF(B157="SEN",VLOOKUP(A157,Seniors!A$2:E$811,3,0),999))))</f>
        <v>Vivien</v>
      </c>
      <c r="H157" s="23" t="str">
        <f>IF(A157=0," ",IF(B157="JUN",VLOOKUP(A157,Juniors!A$2:E$50,3,0),IF(B157="JOG",VLOOKUP(A157,Joggers!A$2:E$50,3,0),IF(B157="SEN",VLOOKUP(A157,Seniors!A$2:E$811,4,0),999))))</f>
        <v>Victor</v>
      </c>
      <c r="I157" s="3" t="str">
        <f>IF(A157=0," ",IF(B157="JUN",VLOOKUP(A157,Juniors!A$2:E$50,4,0),IF(B157="JOG",VLOOKUP(A157,Joggers!A$2:E$50,4,0),IF(B157="SEN",VLOOKUP(A157,Seniors!A$2:E$811,5,0),999))))</f>
        <v>f</v>
      </c>
      <c r="J157" s="3">
        <f>IF(A157=0," ",COUNTIFS(B$1:B156,B157,I$1:I156,I157) + 1)</f>
        <v>30</v>
      </c>
      <c r="K157" s="23" t="str">
        <f>IF(A157=0," ",IF(B157="JUN",VLOOKUP(A157,Juniors!A$2:E$50,5,0),IF(B157="JOG",VLOOKUP(A157,Joggers!A$2:E$50,5,0),IF(B157="SEN",VLOOKUP(A157,Seniors!A$2:E$811,2,0),999))))</f>
        <v>DMV</v>
      </c>
      <c r="L157" s="3" t="str">
        <f>IF((A157=0)," ",IF((Results!C146&gt;9),Results!B146 &amp; ":" &amp; Results!C146, Results!B146 &amp; ":0" &amp; Results!C146))</f>
        <v>42:29</v>
      </c>
      <c r="M157" s="3">
        <f>IF(A157=0, " ", IF(B157="JUN", " ", IF(B157="JOG",2, IF(D157="S",COUNTIF(D158:D$445,"S")+Header!B$9 + 1,Header!B$9))))</f>
        <v>5</v>
      </c>
    </row>
    <row r="158" spans="1:13" x14ac:dyDescent="0.25">
      <c r="A158" s="23">
        <f>Results!A147</f>
        <v>508</v>
      </c>
      <c r="B158" s="3" t="str">
        <f>IF(A158=0," ",IF(COUNTIF(Juniors!A$2:A$50,A158)&gt;0,"JUN",IF(COUNTIF(Joggers!A$2:A$50,A158)&gt;0,"JOG","SEN")))</f>
        <v>SEN</v>
      </c>
      <c r="C158" s="3">
        <f>IF(B158&lt;&gt;"SEN"," ",COUNTIFS(K$1:K157,K158,I$1:I157,I158,B$1:B157,B158)+1)</f>
        <v>12</v>
      </c>
      <c r="D158" s="3" t="str">
        <f t="shared" si="2"/>
        <v xml:space="preserve"> </v>
      </c>
      <c r="F158" s="33">
        <f>IF(A158=0," ",COUNTIF(B$1:B157,B158) + 1)</f>
        <v>122</v>
      </c>
      <c r="G158" s="23" t="str">
        <f>IF(A158=0," ",IF(B158="JUN",VLOOKUP(A158,Juniors!A$2:E$50,2,0),IF(B158="JOG",VLOOKUP(A158,Joggers!A$2:E$50,2,0),IF(B158="SEN",VLOOKUP(A158,Seniors!A$2:E$811,3,0),999))))</f>
        <v>Alice</v>
      </c>
      <c r="H158" s="23" t="str">
        <f>IF(A158=0," ",IF(B158="JUN",VLOOKUP(A158,Juniors!A$2:E$50,3,0),IF(B158="JOG",VLOOKUP(A158,Joggers!A$2:E$50,3,0),IF(B158="SEN",VLOOKUP(A158,Seniors!A$2:E$811,4,0),999))))</f>
        <v>Goodwin</v>
      </c>
      <c r="I158" s="3" t="str">
        <f>IF(A158=0," ",IF(B158="JUN",VLOOKUP(A158,Juniors!A$2:E$50,4,0),IF(B158="JOG",VLOOKUP(A158,Joggers!A$2:E$50,4,0),IF(B158="SEN",VLOOKUP(A158,Seniors!A$2:E$811,5,0),999))))</f>
        <v>f</v>
      </c>
      <c r="J158" s="3">
        <f>IF(A158=0," ",COUNTIFS(B$1:B157,B158,I$1:I157,I158) + 1)</f>
        <v>31</v>
      </c>
      <c r="K158" s="23" t="str">
        <f>IF(A158=0," ",IF(B158="JUN",VLOOKUP(A158,Juniors!A$2:E$50,5,0),IF(B158="JOG",VLOOKUP(A158,Joggers!A$2:E$50,5,0),IF(B158="SEN",VLOOKUP(A158,Seniors!A$2:E$811,2,0),999))))</f>
        <v>DMV</v>
      </c>
      <c r="L158" s="3" t="str">
        <f>IF((A158=0)," ",IF((Results!C147&gt;9),Results!B147 &amp; ":" &amp; Results!C147, Results!B147 &amp; ":0" &amp; Results!C147))</f>
        <v>42:33</v>
      </c>
      <c r="M158" s="3">
        <f>IF(A158=0, " ", IF(B158="JUN", " ", IF(B158="JOG",2, IF(D158="S",COUNTIF(D159:D$445,"S")+Header!B$9 + 1,Header!B$9))))</f>
        <v>5</v>
      </c>
    </row>
    <row r="159" spans="1:13" x14ac:dyDescent="0.25">
      <c r="A159" s="23">
        <f>Results!A148</f>
        <v>1325</v>
      </c>
      <c r="B159" s="3" t="str">
        <f>IF(A159=0," ",IF(COUNTIF(Juniors!A$2:A$50,A159)&gt;0,"JUN",IF(COUNTIF(Joggers!A$2:A$50,A159)&gt;0,"JOG","SEN")))</f>
        <v>SEN</v>
      </c>
      <c r="C159" s="3">
        <f>IF(B159&lt;&gt;"SEN"," ",COUNTIFS(K$1:K158,K159,I$1:I158,I159,B$1:B158,B159)+1)</f>
        <v>6</v>
      </c>
      <c r="D159" s="3" t="str">
        <f t="shared" si="2"/>
        <v xml:space="preserve"> </v>
      </c>
      <c r="F159" s="33">
        <f>IF(A159=0," ",COUNTIF(B$1:B158,B159) + 1)</f>
        <v>123</v>
      </c>
      <c r="G159" s="23" t="str">
        <f>IF(A159=0," ",IF(B159="JUN",VLOOKUP(A159,Juniors!A$2:E$50,2,0),IF(B159="JOG",VLOOKUP(A159,Joggers!A$2:E$50,2,0),IF(B159="SEN",VLOOKUP(A159,Seniors!A$2:E$811,3,0),999))))</f>
        <v>Lucy</v>
      </c>
      <c r="H159" s="23" t="str">
        <f>IF(A159=0," ",IF(B159="JUN",VLOOKUP(A159,Juniors!A$2:E$50,3,0),IF(B159="JOG",VLOOKUP(A159,Joggers!A$2:E$50,3,0),IF(B159="SEN",VLOOKUP(A159,Seniors!A$2:E$811,4,0),999))))</f>
        <v>Marstrand</v>
      </c>
      <c r="I159" s="3" t="str">
        <f>IF(A159=0," ",IF(B159="JUN",VLOOKUP(A159,Juniors!A$2:E$50,4,0),IF(B159="JOG",VLOOKUP(A159,Joggers!A$2:E$50,4,0),IF(B159="SEN",VLOOKUP(A159,Seniors!A$2:E$811,5,0),999))))</f>
        <v>f</v>
      </c>
      <c r="J159" s="3">
        <f>IF(A159=0," ",COUNTIFS(B$1:B158,B159,I$1:I158,I159) + 1)</f>
        <v>32</v>
      </c>
      <c r="K159" s="23" t="str">
        <f>IF(A159=0," ",IF(B159="JUN",VLOOKUP(A159,Juniors!A$2:E$50,5,0),IF(B159="JOG",VLOOKUP(A159,Joggers!A$2:E$50,5,0),IF(B159="SEN",VLOOKUP(A159,Seniors!A$2:E$811,2,0),999))))</f>
        <v>WW</v>
      </c>
      <c r="L159" s="3" t="str">
        <f>IF((A159=0)," ",IF((Results!C148&gt;9),Results!B148 &amp; ":" &amp; Results!C148, Results!B148 &amp; ":0" &amp; Results!C148))</f>
        <v>42:35</v>
      </c>
      <c r="M159" s="3">
        <f>IF(A159=0, " ", IF(B159="JUN", " ", IF(B159="JOG",2, IF(D159="S",COUNTIF(D160:D$445,"S")+Header!B$9 + 1,Header!B$9))))</f>
        <v>5</v>
      </c>
    </row>
    <row r="160" spans="1:13" x14ac:dyDescent="0.25">
      <c r="A160" s="23">
        <f>Results!A149</f>
        <v>594</v>
      </c>
      <c r="B160" s="3" t="str">
        <f>IF(A160=0," ",IF(COUNTIF(Juniors!A$2:A$50,A160)&gt;0,"JUN",IF(COUNTIF(Joggers!A$2:A$50,A160)&gt;0,"JOG","SEN")))</f>
        <v>SEN</v>
      </c>
      <c r="C160" s="3">
        <f>IF(B160&lt;&gt;"SEN"," ",COUNTIFS(K$1:K159,K160,I$1:I159,I160,B$1:B159,B160)+1)</f>
        <v>5</v>
      </c>
      <c r="D160" s="3" t="str">
        <f t="shared" si="2"/>
        <v>S</v>
      </c>
      <c r="F160" s="33">
        <f>IF(A160=0," ",COUNTIF(B$1:B159,B160) + 1)</f>
        <v>124</v>
      </c>
      <c r="G160" s="23" t="str">
        <f>IF(A160=0," ",IF(B160="JUN",VLOOKUP(A160,Juniors!A$2:E$50,2,0),IF(B160="JOG",VLOOKUP(A160,Joggers!A$2:E$50,2,0),IF(B160="SEN",VLOOKUP(A160,Seniors!A$2:E$811,3,0),999))))</f>
        <v>Fiona</v>
      </c>
      <c r="H160" s="23" t="str">
        <f>IF(A160=0," ",IF(B160="JUN",VLOOKUP(A160,Juniors!A$2:E$50,3,0),IF(B160="JOG",VLOOKUP(A160,Joggers!A$2:E$50,3,0),IF(B160="SEN",VLOOKUP(A160,Seniors!A$2:E$811,4,0),999))))</f>
        <v>Peters</v>
      </c>
      <c r="I160" s="3" t="str">
        <f>IF(A160=0," ",IF(B160="JUN",VLOOKUP(A160,Juniors!A$2:E$50,4,0),IF(B160="JOG",VLOOKUP(A160,Joggers!A$2:E$50,4,0),IF(B160="SEN",VLOOKUP(A160,Seniors!A$2:E$811,5,0),999))))</f>
        <v>f</v>
      </c>
      <c r="J160" s="3">
        <f>IF(A160=0," ",COUNTIFS(B$1:B159,B160,I$1:I159,I160) + 1)</f>
        <v>33</v>
      </c>
      <c r="K160" s="23" t="str">
        <f>IF(A160=0," ",IF(B160="JUN",VLOOKUP(A160,Juniors!A$2:E$50,5,0),IF(B160="JOG",VLOOKUP(A160,Joggers!A$2:E$50,5,0),IF(B160="SEN",VLOOKUP(A160,Seniors!A$2:E$811,2,0),999))))</f>
        <v>EO</v>
      </c>
      <c r="L160" s="3" t="str">
        <f>IF((A160=0)," ",IF((Results!C149&gt;9),Results!B149 &amp; ":" &amp; Results!C149, Results!B149 &amp; ":0" &amp; Results!C149))</f>
        <v>42:37</v>
      </c>
      <c r="M160" s="3">
        <f>IF(A160=0, " ", IF(B160="JUN", " ", IF(B160="JOG",2, IF(D160="S",COUNTIF(D161:D$445,"S")+Header!B$9 + 1,Header!B$9))))</f>
        <v>15</v>
      </c>
    </row>
    <row r="161" spans="1:13" x14ac:dyDescent="0.25">
      <c r="A161" s="23">
        <f>Results!A150</f>
        <v>1326</v>
      </c>
      <c r="B161" s="3" t="str">
        <f>IF(A161=0," ",IF(COUNTIF(Juniors!A$2:A$50,A161)&gt;0,"JUN",IF(COUNTIF(Joggers!A$2:A$50,A161)&gt;0,"JOG","SEN")))</f>
        <v>SEN</v>
      </c>
      <c r="C161" s="3">
        <f>IF(B161&lt;&gt;"SEN"," ",COUNTIFS(K$1:K160,K161,I$1:I160,I161,B$1:B160,B161)+1)</f>
        <v>7</v>
      </c>
      <c r="D161" s="3" t="str">
        <f t="shared" si="2"/>
        <v xml:space="preserve"> </v>
      </c>
      <c r="F161" s="33">
        <f>IF(A161=0," ",COUNTIF(B$1:B160,B161) + 1)</f>
        <v>125</v>
      </c>
      <c r="G161" s="23" t="str">
        <f>IF(A161=0," ",IF(B161="JUN",VLOOKUP(A161,Juniors!A$2:E$50,2,0),IF(B161="JOG",VLOOKUP(A161,Joggers!A$2:E$50,2,0),IF(B161="SEN",VLOOKUP(A161,Seniors!A$2:E$811,3,0),999))))</f>
        <v>Hazel</v>
      </c>
      <c r="H161" s="23" t="str">
        <f>IF(A161=0," ",IF(B161="JUN",VLOOKUP(A161,Juniors!A$2:E$50,3,0),IF(B161="JOG",VLOOKUP(A161,Joggers!A$2:E$50,3,0),IF(B161="SEN",VLOOKUP(A161,Seniors!A$2:E$811,4,0),999))))</f>
        <v>Silber</v>
      </c>
      <c r="I161" s="3" t="str">
        <f>IF(A161=0," ",IF(B161="JUN",VLOOKUP(A161,Juniors!A$2:E$50,4,0),IF(B161="JOG",VLOOKUP(A161,Joggers!A$2:E$50,4,0),IF(B161="SEN",VLOOKUP(A161,Seniors!A$2:E$811,5,0),999))))</f>
        <v>f</v>
      </c>
      <c r="J161" s="3">
        <f>IF(A161=0," ",COUNTIFS(B$1:B160,B161,I$1:I160,I161) + 1)</f>
        <v>34</v>
      </c>
      <c r="K161" s="23" t="str">
        <f>IF(A161=0," ",IF(B161="JUN",VLOOKUP(A161,Juniors!A$2:E$50,5,0),IF(B161="JOG",VLOOKUP(A161,Joggers!A$2:E$50,5,0),IF(B161="SEN",VLOOKUP(A161,Seniors!A$2:E$811,2,0),999))))</f>
        <v>WW</v>
      </c>
      <c r="L161" s="3" t="str">
        <f>IF((A161=0)," ",IF((Results!C150&gt;9),Results!B150 &amp; ":" &amp; Results!C150, Results!B150 &amp; ":0" &amp; Results!C150))</f>
        <v>42:38</v>
      </c>
      <c r="M161" s="3">
        <f>IF(A161=0, " ", IF(B161="JUN", " ", IF(B161="JOG",2, IF(D161="S",COUNTIF(D162:D$445,"S")+Header!B$9 + 1,Header!B$9))))</f>
        <v>5</v>
      </c>
    </row>
    <row r="162" spans="1:13" x14ac:dyDescent="0.25">
      <c r="A162" s="23">
        <f>Results!A151</f>
        <v>504</v>
      </c>
      <c r="B162" s="3" t="str">
        <f>IF(A162=0," ",IF(COUNTIF(Juniors!A$2:A$50,A162)&gt;0,"JUN",IF(COUNTIF(Joggers!A$2:A$50,A162)&gt;0,"JOG","SEN")))</f>
        <v>SEN</v>
      </c>
      <c r="C162" s="3">
        <f>IF(B162&lt;&gt;"SEN"," ",COUNTIFS(K$1:K161,K162,I$1:I161,I162,B$1:B161,B162)+1)</f>
        <v>13</v>
      </c>
      <c r="D162" s="3" t="str">
        <f t="shared" si="2"/>
        <v xml:space="preserve"> </v>
      </c>
      <c r="F162" s="33">
        <f>IF(A162=0," ",COUNTIF(B$1:B161,B162) + 1)</f>
        <v>126</v>
      </c>
      <c r="G162" s="23" t="str">
        <f>IF(A162=0," ",IF(B162="JUN",VLOOKUP(A162,Juniors!A$2:E$50,2,0),IF(B162="JOG",VLOOKUP(A162,Joggers!A$2:E$50,2,0),IF(B162="SEN",VLOOKUP(A162,Seniors!A$2:E$811,3,0),999))))</f>
        <v>Gill</v>
      </c>
      <c r="H162" s="23" t="str">
        <f>IF(A162=0," ",IF(B162="JUN",VLOOKUP(A162,Juniors!A$2:E$50,3,0),IF(B162="JOG",VLOOKUP(A162,Joggers!A$2:E$50,3,0),IF(B162="SEN",VLOOKUP(A162,Seniors!A$2:E$811,4,0),999))))</f>
        <v>Hudson</v>
      </c>
      <c r="I162" s="3" t="str">
        <f>IF(A162=0," ",IF(B162="JUN",VLOOKUP(A162,Juniors!A$2:E$50,4,0),IF(B162="JOG",VLOOKUP(A162,Joggers!A$2:E$50,4,0),IF(B162="SEN",VLOOKUP(A162,Seniors!A$2:E$811,5,0),999))))</f>
        <v>f</v>
      </c>
      <c r="J162" s="3">
        <f>IF(A162=0," ",COUNTIFS(B$1:B161,B162,I$1:I161,I162) + 1)</f>
        <v>35</v>
      </c>
      <c r="K162" s="23" t="str">
        <f>IF(A162=0," ",IF(B162="JUN",VLOOKUP(A162,Juniors!A$2:E$50,5,0),IF(B162="JOG",VLOOKUP(A162,Joggers!A$2:E$50,5,0),IF(B162="SEN",VLOOKUP(A162,Seniors!A$2:E$811,2,0),999))))</f>
        <v>DMV</v>
      </c>
      <c r="L162" s="3" t="str">
        <f>IF((A162=0)," ",IF((Results!C151&gt;9),Results!B151 &amp; ":" &amp; Results!C151, Results!B151 &amp; ":0" &amp; Results!C151))</f>
        <v>42:39</v>
      </c>
      <c r="M162" s="3">
        <f>IF(A162=0, " ", IF(B162="JUN", " ", IF(B162="JOG",2, IF(D162="S",COUNTIF(D163:D$445,"S")+Header!B$9 + 1,Header!B$9))))</f>
        <v>5</v>
      </c>
    </row>
    <row r="163" spans="1:13" x14ac:dyDescent="0.25">
      <c r="A163" s="23">
        <f>Results!A152</f>
        <v>833</v>
      </c>
      <c r="B163" s="3" t="str">
        <f>IF(A163=0," ",IF(COUNTIF(Juniors!A$2:A$50,A163)&gt;0,"JUN",IF(COUNTIF(Joggers!A$2:A$50,A163)&gt;0,"JOG","SEN")))</f>
        <v>SEN</v>
      </c>
      <c r="C163" s="3">
        <f>IF(B163&lt;&gt;"SEN"," ",COUNTIFS(K$1:K162,K163,I$1:I162,I163,B$1:B162,B163)+1)</f>
        <v>5</v>
      </c>
      <c r="D163" s="3" t="str">
        <f t="shared" ref="D163:D226" si="3">IF(B163&lt;&gt;"SEN"," ",IF(C163&lt;6,"S"," "))</f>
        <v>S</v>
      </c>
      <c r="F163" s="33">
        <f>IF(A163=0," ",COUNTIF(B$1:B162,B163) + 1)</f>
        <v>127</v>
      </c>
      <c r="G163" s="23" t="str">
        <f>IF(A163=0," ",IF(B163="JUN",VLOOKUP(A163,Juniors!A$2:E$50,2,0),IF(B163="JOG",VLOOKUP(A163,Joggers!A$2:E$50,2,0),IF(B163="SEN",VLOOKUP(A163,Seniors!A$2:E$811,3,0),999))))</f>
        <v>Taryn</v>
      </c>
      <c r="H163" s="23" t="str">
        <f>IF(A163=0," ",IF(B163="JUN",VLOOKUP(A163,Juniors!A$2:E$50,3,0),IF(B163="JOG",VLOOKUP(A163,Joggers!A$2:E$50,3,0),IF(B163="SEN",VLOOKUP(A163,Seniors!A$2:E$811,4,0),999))))</f>
        <v>Bennett</v>
      </c>
      <c r="I163" s="3" t="str">
        <f>IF(A163=0," ",IF(B163="JUN",VLOOKUP(A163,Juniors!A$2:E$50,4,0),IF(B163="JOG",VLOOKUP(A163,Joggers!A$2:E$50,4,0),IF(B163="SEN",VLOOKUP(A163,Seniors!A$2:E$811,5,0),999))))</f>
        <v>f</v>
      </c>
      <c r="J163" s="3">
        <f>IF(A163=0," ",COUNTIFS(B$1:B162,B163,I$1:I162,I163) + 1)</f>
        <v>36</v>
      </c>
      <c r="K163" s="23" t="str">
        <f>IF(A163=0," ",IF(B163="JUN",VLOOKUP(A163,Juniors!A$2:E$50,5,0),IF(B163="JOG",VLOOKUP(A163,Joggers!A$2:E$50,5,0),IF(B163="SEN",VLOOKUP(A163,Seniors!A$2:E$811,2,0),999))))</f>
        <v>RPAC</v>
      </c>
      <c r="L163" s="3" t="str">
        <f>IF((A163=0)," ",IF((Results!C152&gt;9),Results!B152 &amp; ":" &amp; Results!C152, Results!B152 &amp; ":0" &amp; Results!C152))</f>
        <v>42:47</v>
      </c>
      <c r="M163" s="3">
        <f>IF(A163=0, " ", IF(B163="JUN", " ", IF(B163="JOG",2, IF(D163="S",COUNTIF(D164:D$445,"S")+Header!B$9 + 1,Header!B$9))))</f>
        <v>14</v>
      </c>
    </row>
    <row r="164" spans="1:13" x14ac:dyDescent="0.25">
      <c r="A164" s="23">
        <f>Results!A153</f>
        <v>1153</v>
      </c>
      <c r="B164" s="3" t="str">
        <f>IF(A164=0," ",IF(COUNTIF(Juniors!A$2:A$50,A164)&gt;0,"JUN",IF(COUNTIF(Joggers!A$2:A$50,A164)&gt;0,"JOG","SEN")))</f>
        <v>SEN</v>
      </c>
      <c r="C164" s="3">
        <f>IF(B164&lt;&gt;"SEN"," ",COUNTIFS(K$1:K163,K164,I$1:I163,I164,B$1:B163,B164)+1)</f>
        <v>19</v>
      </c>
      <c r="D164" s="3" t="str">
        <f t="shared" si="3"/>
        <v xml:space="preserve"> </v>
      </c>
      <c r="F164" s="33">
        <f>IF(A164=0," ",COUNTIF(B$1:B163,B164) + 1)</f>
        <v>128</v>
      </c>
      <c r="G164" s="23" t="str">
        <f>IF(A164=0," ",IF(B164="JUN",VLOOKUP(A164,Juniors!A$2:E$50,2,0),IF(B164="JOG",VLOOKUP(A164,Joggers!A$2:E$50,2,0),IF(B164="SEN",VLOOKUP(A164,Seniors!A$2:E$811,3,0),999))))</f>
        <v>Brian</v>
      </c>
      <c r="H164" s="23" t="str">
        <f>IF(A164=0," ",IF(B164="JUN",VLOOKUP(A164,Juniors!A$2:E$50,3,0),IF(B164="JOG",VLOOKUP(A164,Joggers!A$2:E$50,3,0),IF(B164="SEN",VLOOKUP(A164,Seniors!A$2:E$811,4,0),999))))</f>
        <v>McDermott</v>
      </c>
      <c r="I164" s="3" t="str">
        <f>IF(A164=0," ",IF(B164="JUN",VLOOKUP(A164,Juniors!A$2:E$50,4,0),IF(B164="JOG",VLOOKUP(A164,Joggers!A$2:E$50,4,0),IF(B164="SEN",VLOOKUP(A164,Seniors!A$2:E$811,5,0),999))))</f>
        <v>m</v>
      </c>
      <c r="J164" s="3">
        <f>IF(A164=0," ",COUNTIFS(B$1:B163,B164,I$1:I163,I164) + 1)</f>
        <v>92</v>
      </c>
      <c r="K164" s="23" t="str">
        <f>IF(A164=0," ",IF(B164="JUN",VLOOKUP(A164,Juniors!A$2:E$50,5,0),IF(B164="JOG",VLOOKUP(A164,Joggers!A$2:E$50,5,0),IF(B164="SEN",VLOOKUP(A164,Seniors!A$2:E$811,2,0),999))))</f>
        <v>WW</v>
      </c>
      <c r="L164" s="3" t="str">
        <f>IF((A164=0)," ",IF((Results!C153&gt;9),Results!B153 &amp; ":" &amp; Results!C153, Results!B153 &amp; ":0" &amp; Results!C153))</f>
        <v>43:03</v>
      </c>
      <c r="M164" s="3">
        <f>IF(A164=0, " ", IF(B164="JUN", " ", IF(B164="JOG",2, IF(D164="S",COUNTIF(D165:D$445,"S")+Header!B$9 + 1,Header!B$9))))</f>
        <v>5</v>
      </c>
    </row>
    <row r="165" spans="1:13" x14ac:dyDescent="0.25">
      <c r="A165" s="23">
        <f>Results!A154</f>
        <v>365</v>
      </c>
      <c r="B165" s="3" t="str">
        <f>IF(A165=0," ",IF(COUNTIF(Juniors!A$2:A$50,A165)&gt;0,"JUN",IF(COUNTIF(Joggers!A$2:A$50,A165)&gt;0,"JOG","SEN")))</f>
        <v>SEN</v>
      </c>
      <c r="C165" s="3">
        <f>IF(B165&lt;&gt;"SEN"," ",COUNTIFS(K$1:K164,K165,I$1:I164,I165,B$1:B164,B165)+1)</f>
        <v>21</v>
      </c>
      <c r="D165" s="3" t="str">
        <f t="shared" si="3"/>
        <v xml:space="preserve"> </v>
      </c>
      <c r="F165" s="33">
        <f>IF(A165=0," ",COUNTIF(B$1:B164,B165) + 1)</f>
        <v>129</v>
      </c>
      <c r="G165" s="23" t="str">
        <f>IF(A165=0," ",IF(B165="JUN",VLOOKUP(A165,Juniors!A$2:E$50,2,0),IF(B165="JOG",VLOOKUP(A165,Joggers!A$2:E$50,2,0),IF(B165="SEN",VLOOKUP(A165,Seniors!A$2:E$811,3,0),999))))</f>
        <v>Glenn</v>
      </c>
      <c r="H165" s="23" t="str">
        <f>IF(A165=0," ",IF(B165="JUN",VLOOKUP(A165,Juniors!A$2:E$50,3,0),IF(B165="JOG",VLOOKUP(A165,Joggers!A$2:E$50,3,0),IF(B165="SEN",VLOOKUP(A165,Seniors!A$2:E$811,4,0),999))))</f>
        <v>Morris</v>
      </c>
      <c r="I165" s="3" t="str">
        <f>IF(A165=0," ",IF(B165="JUN",VLOOKUP(A165,Juniors!A$2:E$50,4,0),IF(B165="JOG",VLOOKUP(A165,Joggers!A$2:E$50,4,0),IF(B165="SEN",VLOOKUP(A165,Seniors!A$2:E$811,5,0),999))))</f>
        <v>m</v>
      </c>
      <c r="J165" s="3">
        <f>IF(A165=0," ",COUNTIFS(B$1:B164,B165,I$1:I164,I165) + 1)</f>
        <v>93</v>
      </c>
      <c r="K165" s="23" t="str">
        <f>IF(A165=0," ",IF(B165="JUN",VLOOKUP(A165,Juniors!A$2:E$50,5,0),IF(B165="JOG",VLOOKUP(A165,Joggers!A$2:E$50,5,0),IF(B165="SEN",VLOOKUP(A165,Seniors!A$2:E$811,2,0),999))))</f>
        <v>DMV</v>
      </c>
      <c r="L165" s="3" t="str">
        <f>IF((A165=0)," ",IF((Results!C154&gt;9),Results!B154 &amp; ":" &amp; Results!C154, Results!B154 &amp; ":0" &amp; Results!C154))</f>
        <v>43:05</v>
      </c>
      <c r="M165" s="3">
        <f>IF(A165=0, " ", IF(B165="JUN", " ", IF(B165="JOG",2, IF(D165="S",COUNTIF(D166:D$445,"S")+Header!B$9 + 1,Header!B$9))))</f>
        <v>5</v>
      </c>
    </row>
    <row r="166" spans="1:13" x14ac:dyDescent="0.25">
      <c r="A166" s="23">
        <f>Results!A155</f>
        <v>702</v>
      </c>
      <c r="B166" s="3" t="str">
        <f>IF(A166=0," ",IF(COUNTIF(Juniors!A$2:A$50,A166)&gt;0,"JUN",IF(COUNTIF(Joggers!A$2:A$50,A166)&gt;0,"JOG","SEN")))</f>
        <v>SEN</v>
      </c>
      <c r="C166" s="3">
        <f>IF(B166&lt;&gt;"SEN"," ",COUNTIFS(K$1:K165,K166,I$1:I165,I166,B$1:B165,B166)+1)</f>
        <v>4</v>
      </c>
      <c r="D166" s="3" t="str">
        <f t="shared" si="3"/>
        <v>S</v>
      </c>
      <c r="F166" s="33">
        <f>IF(A166=0," ",COUNTIF(B$1:B165,B166) + 1)</f>
        <v>130</v>
      </c>
      <c r="G166" s="23" t="str">
        <f>IF(A166=0," ",IF(B166="JUN",VLOOKUP(A166,Juniors!A$2:E$50,2,0),IF(B166="JOG",VLOOKUP(A166,Joggers!A$2:E$50,2,0),IF(B166="SEN",VLOOKUP(A166,Seniors!A$2:E$811,3,0),999))))</f>
        <v>Ken</v>
      </c>
      <c r="H166" s="23" t="str">
        <f>IF(A166=0," ",IF(B166="JUN",VLOOKUP(A166,Juniors!A$2:E$50,3,0),IF(B166="JOG",VLOOKUP(A166,Joggers!A$2:E$50,3,0),IF(B166="SEN",VLOOKUP(A166,Seniors!A$2:E$811,4,0),999))))</f>
        <v>Saunders</v>
      </c>
      <c r="I166" s="3" t="str">
        <f>IF(A166=0," ",IF(B166="JUN",VLOOKUP(A166,Juniors!A$2:E$50,4,0),IF(B166="JOG",VLOOKUP(A166,Joggers!A$2:E$50,4,0),IF(B166="SEN",VLOOKUP(A166,Seniors!A$2:E$811,5,0),999))))</f>
        <v>m</v>
      </c>
      <c r="J166" s="3">
        <f>IF(A166=0," ",COUNTIFS(B$1:B165,B166,I$1:I165,I166) + 1)</f>
        <v>94</v>
      </c>
      <c r="K166" s="23" t="str">
        <f>IF(A166=0," ",IF(B166="JUN",VLOOKUP(A166,Juniors!A$2:E$50,5,0),IF(B166="JOG",VLOOKUP(A166,Joggers!A$2:E$50,5,0),IF(B166="SEN",VLOOKUP(A166,Seniors!A$2:E$811,2,0),999))))</f>
        <v>MAGIC</v>
      </c>
      <c r="L166" s="3" t="str">
        <f>IF((A166=0)," ",IF((Results!C155&gt;9),Results!B155 &amp; ":" &amp; Results!C155, Results!B155 &amp; ":0" &amp; Results!C155))</f>
        <v>43:17</v>
      </c>
      <c r="M166" s="3">
        <f>IF(A166=0, " ", IF(B166="JUN", " ", IF(B166="JOG",2, IF(D166="S",COUNTIF(D167:D$445,"S")+Header!B$9 + 1,Header!B$9))))</f>
        <v>13</v>
      </c>
    </row>
    <row r="167" spans="1:13" x14ac:dyDescent="0.25">
      <c r="A167" s="23">
        <f>Results!A156</f>
        <v>391</v>
      </c>
      <c r="B167" s="3" t="str">
        <f>IF(A167=0," ",IF(COUNTIF(Juniors!A$2:A$50,A167)&gt;0,"JUN",IF(COUNTIF(Joggers!A$2:A$50,A167)&gt;0,"JOG","SEN")))</f>
        <v>SEN</v>
      </c>
      <c r="C167" s="3">
        <f>IF(B167&lt;&gt;"SEN"," ",COUNTIFS(K$1:K166,K167,I$1:I166,I167,B$1:B166,B167)+1)</f>
        <v>22</v>
      </c>
      <c r="D167" s="3" t="str">
        <f t="shared" si="3"/>
        <v xml:space="preserve"> </v>
      </c>
      <c r="F167" s="33">
        <f>IF(A167=0," ",COUNTIF(B$1:B166,B167) + 1)</f>
        <v>131</v>
      </c>
      <c r="G167" s="23" t="str">
        <f>IF(A167=0," ",IF(B167="JUN",VLOOKUP(A167,Juniors!A$2:E$50,2,0),IF(B167="JOG",VLOOKUP(A167,Joggers!A$2:E$50,2,0),IF(B167="SEN",VLOOKUP(A167,Seniors!A$2:E$811,3,0),999))))</f>
        <v>Steve</v>
      </c>
      <c r="H167" s="23" t="str">
        <f>IF(A167=0," ",IF(B167="JUN",VLOOKUP(A167,Juniors!A$2:E$50,3,0),IF(B167="JOG",VLOOKUP(A167,Joggers!A$2:E$50,3,0),IF(B167="SEN",VLOOKUP(A167,Seniors!A$2:E$811,4,0),999))))</f>
        <v>Ashley</v>
      </c>
      <c r="I167" s="3" t="str">
        <f>IF(A167=0," ",IF(B167="JUN",VLOOKUP(A167,Juniors!A$2:E$50,4,0),IF(B167="JOG",VLOOKUP(A167,Joggers!A$2:E$50,4,0),IF(B167="SEN",VLOOKUP(A167,Seniors!A$2:E$811,5,0),999))))</f>
        <v>m</v>
      </c>
      <c r="J167" s="3">
        <f>IF(A167=0," ",COUNTIFS(B$1:B166,B167,I$1:I166,I167) + 1)</f>
        <v>95</v>
      </c>
      <c r="K167" s="23" t="str">
        <f>IF(A167=0," ",IF(B167="JUN",VLOOKUP(A167,Juniors!A$2:E$50,5,0),IF(B167="JOG",VLOOKUP(A167,Joggers!A$2:E$50,5,0),IF(B167="SEN",VLOOKUP(A167,Seniors!A$2:E$811,2,0),999))))</f>
        <v>DMV</v>
      </c>
      <c r="L167" s="3" t="str">
        <f>IF((A167=0)," ",IF((Results!C156&gt;9),Results!B156 &amp; ":" &amp; Results!C156, Results!B156 &amp; ":0" &amp; Results!C156))</f>
        <v>43:38</v>
      </c>
      <c r="M167" s="3">
        <f>IF(A167=0, " ", IF(B167="JUN", " ", IF(B167="JOG",2, IF(D167="S",COUNTIF(D168:D$445,"S")+Header!B$9 + 1,Header!B$9))))</f>
        <v>5</v>
      </c>
    </row>
    <row r="168" spans="1:13" x14ac:dyDescent="0.25">
      <c r="A168" s="23">
        <f>Results!A157</f>
        <v>557</v>
      </c>
      <c r="B168" s="3" t="str">
        <f>IF(A168=0," ",IF(COUNTIF(Juniors!A$2:A$50,A168)&gt;0,"JUN",IF(COUNTIF(Joggers!A$2:A$50,A168)&gt;0,"JOG","SEN")))</f>
        <v>SEN</v>
      </c>
      <c r="C168" s="3">
        <f>IF(B168&lt;&gt;"SEN"," ",COUNTIFS(K$1:K167,K168,I$1:I167,I168,B$1:B167,B168)+1)</f>
        <v>11</v>
      </c>
      <c r="D168" s="3" t="str">
        <f t="shared" si="3"/>
        <v xml:space="preserve"> </v>
      </c>
      <c r="F168" s="33">
        <f>IF(A168=0," ",COUNTIF(B$1:B167,B168) + 1)</f>
        <v>132</v>
      </c>
      <c r="G168" s="23" t="str">
        <f>IF(A168=0," ",IF(B168="JUN",VLOOKUP(A168,Juniors!A$2:E$50,2,0),IF(B168="JOG",VLOOKUP(A168,Joggers!A$2:E$50,2,0),IF(B168="SEN",VLOOKUP(A168,Seniors!A$2:E$811,3,0),999))))</f>
        <v>Peter</v>
      </c>
      <c r="H168" s="23" t="str">
        <f>IF(A168=0," ",IF(B168="JUN",VLOOKUP(A168,Juniors!A$2:E$50,3,0),IF(B168="JOG",VLOOKUP(A168,Joggers!A$2:E$50,3,0),IF(B168="SEN",VLOOKUP(A168,Seniors!A$2:E$811,4,0),999))))</f>
        <v>Dry</v>
      </c>
      <c r="I168" s="3" t="str">
        <f>IF(A168=0," ",IF(B168="JUN",VLOOKUP(A168,Juniors!A$2:E$50,4,0),IF(B168="JOG",VLOOKUP(A168,Joggers!A$2:E$50,4,0),IF(B168="SEN",VLOOKUP(A168,Seniors!A$2:E$811,5,0),999))))</f>
        <v>m</v>
      </c>
      <c r="J168" s="3">
        <f>IF(A168=0," ",COUNTIFS(B$1:B167,B168,I$1:I167,I168) + 1)</f>
        <v>96</v>
      </c>
      <c r="K168" s="23" t="str">
        <f>IF(A168=0," ",IF(B168="JUN",VLOOKUP(A168,Juniors!A$2:E$50,5,0),IF(B168="JOG",VLOOKUP(A168,Joggers!A$2:E$50,5,0),IF(B168="SEN",VLOOKUP(A168,Seniors!A$2:E$811,2,0),999))))</f>
        <v>EO</v>
      </c>
      <c r="L168" s="3" t="str">
        <f>IF((A168=0)," ",IF((Results!C157&gt;9),Results!B157 &amp; ":" &amp; Results!C157, Results!B157 &amp; ":0" &amp; Results!C157))</f>
        <v>43:44</v>
      </c>
      <c r="M168" s="3">
        <f>IF(A168=0, " ", IF(B168="JUN", " ", IF(B168="JOG",2, IF(D168="S",COUNTIF(D169:D$445,"S")+Header!B$9 + 1,Header!B$9))))</f>
        <v>5</v>
      </c>
    </row>
    <row r="169" spans="1:13" x14ac:dyDescent="0.25">
      <c r="A169" s="23">
        <f>Results!A158</f>
        <v>400</v>
      </c>
      <c r="B169" s="3" t="str">
        <f>IF(A169=0," ",IF(COUNTIF(Juniors!A$2:A$50,A169)&gt;0,"JUN",IF(COUNTIF(Joggers!A$2:A$50,A169)&gt;0,"JOG","SEN")))</f>
        <v>SEN</v>
      </c>
      <c r="C169" s="3">
        <f>IF(B169&lt;&gt;"SEN"," ",COUNTIFS(K$1:K168,K169,I$1:I168,I169,B$1:B168,B169)+1)</f>
        <v>23</v>
      </c>
      <c r="D169" s="3" t="str">
        <f t="shared" si="3"/>
        <v xml:space="preserve"> </v>
      </c>
      <c r="F169" s="33">
        <f>IF(A169=0," ",COUNTIF(B$1:B168,B169) + 1)</f>
        <v>133</v>
      </c>
      <c r="G169" s="23" t="str">
        <f>IF(A169=0," ",IF(B169="JUN",VLOOKUP(A169,Juniors!A$2:E$50,2,0),IF(B169="JOG",VLOOKUP(A169,Joggers!A$2:E$50,2,0),IF(B169="SEN",VLOOKUP(A169,Seniors!A$2:E$811,3,0),999))))</f>
        <v>David</v>
      </c>
      <c r="H169" s="23" t="str">
        <f>IF(A169=0," ",IF(B169="JUN",VLOOKUP(A169,Juniors!A$2:E$50,3,0),IF(B169="JOG",VLOOKUP(A169,Joggers!A$2:E$50,3,0),IF(B169="SEN",VLOOKUP(A169,Seniors!A$2:E$811,4,0),999))))</f>
        <v>Phillips</v>
      </c>
      <c r="I169" s="3" t="str">
        <f>IF(A169=0," ",IF(B169="JUN",VLOOKUP(A169,Juniors!A$2:E$50,4,0),IF(B169="JOG",VLOOKUP(A169,Joggers!A$2:E$50,4,0),IF(B169="SEN",VLOOKUP(A169,Seniors!A$2:E$811,5,0),999))))</f>
        <v>m</v>
      </c>
      <c r="J169" s="3">
        <f>IF(A169=0," ",COUNTIFS(B$1:B168,B169,I$1:I168,I169) + 1)</f>
        <v>97</v>
      </c>
      <c r="K169" s="23" t="str">
        <f>IF(A169=0," ",IF(B169="JUN",VLOOKUP(A169,Juniors!A$2:E$50,5,0),IF(B169="JOG",VLOOKUP(A169,Joggers!A$2:E$50,5,0),IF(B169="SEN",VLOOKUP(A169,Seniors!A$2:E$811,2,0),999))))</f>
        <v>DMV</v>
      </c>
      <c r="L169" s="3" t="str">
        <f>IF((A169=0)," ",IF((Results!C158&gt;9),Results!B158 &amp; ":" &amp; Results!C158, Results!B158 &amp; ":0" &amp; Results!C158))</f>
        <v>43:46</v>
      </c>
      <c r="M169" s="3">
        <f>IF(A169=0, " ", IF(B169="JUN", " ", IF(B169="JOG",2, IF(D169="S",COUNTIF(D170:D$445,"S")+Header!B$9 + 1,Header!B$9))))</f>
        <v>5</v>
      </c>
    </row>
    <row r="170" spans="1:13" x14ac:dyDescent="0.25">
      <c r="A170" s="23">
        <f>Results!A159</f>
        <v>222</v>
      </c>
      <c r="B170" s="3" t="str">
        <f>IF(A170=0," ",IF(COUNTIF(Juniors!A$2:A$50,A170)&gt;0,"JUN",IF(COUNTIF(Joggers!A$2:A$50,A170)&gt;0,"JOG","SEN")))</f>
        <v>SEN</v>
      </c>
      <c r="C170" s="3">
        <f>IF(B170&lt;&gt;"SEN"," ",COUNTIFS(K$1:K169,K170,I$1:I169,I170,B$1:B169,B170)+1)</f>
        <v>8</v>
      </c>
      <c r="D170" s="3" t="str">
        <f t="shared" si="3"/>
        <v xml:space="preserve"> </v>
      </c>
      <c r="F170" s="33">
        <f>IF(A170=0," ",COUNTIF(B$1:B169,B170) + 1)</f>
        <v>134</v>
      </c>
      <c r="G170" s="23" t="str">
        <f>IF(A170=0," ",IF(B170="JUN",VLOOKUP(A170,Juniors!A$2:E$50,2,0),IF(B170="JOG",VLOOKUP(A170,Joggers!A$2:E$50,2,0),IF(B170="SEN",VLOOKUP(A170,Seniors!A$2:E$811,3,0),999))))</f>
        <v>William</v>
      </c>
      <c r="H170" s="23" t="str">
        <f>IF(A170=0," ",IF(B170="JUN",VLOOKUP(A170,Juniors!A$2:E$50,3,0),IF(B170="JOG",VLOOKUP(A170,Joggers!A$2:E$50,3,0),IF(B170="SEN",VLOOKUP(A170,Seniors!A$2:E$811,4,0),999))))</f>
        <v>Hurley</v>
      </c>
      <c r="I170" s="3" t="str">
        <f>IF(A170=0," ",IF(B170="JUN",VLOOKUP(A170,Juniors!A$2:E$50,4,0),IF(B170="JOG",VLOOKUP(A170,Joggers!A$2:E$50,4,0),IF(B170="SEN",VLOOKUP(A170,Seniors!A$2:E$811,5,0),999))))</f>
        <v>m</v>
      </c>
      <c r="J170" s="3">
        <f>IF(A170=0," ",COUNTIFS(B$1:B169,B170,I$1:I169,I170) + 1)</f>
        <v>98</v>
      </c>
      <c r="K170" s="23" t="str">
        <f>IF(A170=0," ",IF(B170="JUN",VLOOKUP(A170,Juniors!A$2:E$50,5,0),IF(B170="JOG",VLOOKUP(A170,Joggers!A$2:E$50,5,0),IF(B170="SEN",VLOOKUP(A170,Seniors!A$2:E$811,2,0),999))))</f>
        <v>BVR</v>
      </c>
      <c r="L170" s="3" t="str">
        <f>IF((A170=0)," ",IF((Results!C159&gt;9),Results!B159 &amp; ":" &amp; Results!C159, Results!B159 &amp; ":0" &amp; Results!C159))</f>
        <v>43:47</v>
      </c>
      <c r="M170" s="3">
        <f>IF(A170=0, " ", IF(B170="JUN", " ", IF(B170="JOG",2, IF(D170="S",COUNTIF(D171:D$445,"S")+Header!B$9 + 1,Header!B$9))))</f>
        <v>5</v>
      </c>
    </row>
    <row r="171" spans="1:13" x14ac:dyDescent="0.25">
      <c r="A171" s="23">
        <f>Results!A160</f>
        <v>350</v>
      </c>
      <c r="B171" s="3" t="str">
        <f>IF(A171=0," ",IF(COUNTIF(Juniors!A$2:A$50,A171)&gt;0,"JUN",IF(COUNTIF(Joggers!A$2:A$50,A171)&gt;0,"JOG","SEN")))</f>
        <v>SEN</v>
      </c>
      <c r="C171" s="3">
        <f>IF(B171&lt;&gt;"SEN"," ",COUNTIFS(K$1:K170,K171,I$1:I170,I171,B$1:B170,B171)+1)</f>
        <v>24</v>
      </c>
      <c r="D171" s="3" t="str">
        <f t="shared" si="3"/>
        <v xml:space="preserve"> </v>
      </c>
      <c r="F171" s="33">
        <f>IF(A171=0," ",COUNTIF(B$1:B170,B171) + 1)</f>
        <v>135</v>
      </c>
      <c r="G171" s="23" t="str">
        <f>IF(A171=0," ",IF(B171="JUN",VLOOKUP(A171,Juniors!A$2:E$50,2,0),IF(B171="JOG",VLOOKUP(A171,Joggers!A$2:E$50,2,0),IF(B171="SEN",VLOOKUP(A171,Seniors!A$2:E$811,3,0),999))))</f>
        <v>David</v>
      </c>
      <c r="H171" s="23" t="str">
        <f>IF(A171=0," ",IF(B171="JUN",VLOOKUP(A171,Juniors!A$2:E$50,3,0),IF(B171="JOG",VLOOKUP(A171,Joggers!A$2:E$50,3,0),IF(B171="SEN",VLOOKUP(A171,Seniors!A$2:E$811,4,0),999))))</f>
        <v>Holloway</v>
      </c>
      <c r="I171" s="3" t="str">
        <f>IF(A171=0," ",IF(B171="JUN",VLOOKUP(A171,Juniors!A$2:E$50,4,0),IF(B171="JOG",VLOOKUP(A171,Joggers!A$2:E$50,4,0),IF(B171="SEN",VLOOKUP(A171,Seniors!A$2:E$811,5,0),999))))</f>
        <v>m</v>
      </c>
      <c r="J171" s="3">
        <f>IF(A171=0," ",COUNTIFS(B$1:B170,B171,I$1:I170,I171) + 1)</f>
        <v>99</v>
      </c>
      <c r="K171" s="23" t="str">
        <f>IF(A171=0," ",IF(B171="JUN",VLOOKUP(A171,Juniors!A$2:E$50,5,0),IF(B171="JOG",VLOOKUP(A171,Joggers!A$2:E$50,5,0),IF(B171="SEN",VLOOKUP(A171,Seniors!A$2:E$811,2,0),999))))</f>
        <v>DMV</v>
      </c>
      <c r="L171" s="3" t="str">
        <f>IF((A171=0)," ",IF((Results!C160&gt;9),Results!B160 &amp; ":" &amp; Results!C160, Results!B160 &amp; ":0" &amp; Results!C160))</f>
        <v>43:49</v>
      </c>
      <c r="M171" s="3">
        <f>IF(A171=0, " ", IF(B171="JUN", " ", IF(B171="JOG",2, IF(D171="S",COUNTIF(D172:D$445,"S")+Header!B$9 + 1,Header!B$9))))</f>
        <v>5</v>
      </c>
    </row>
    <row r="172" spans="1:13" x14ac:dyDescent="0.25">
      <c r="A172" s="23">
        <f>Results!A161</f>
        <v>228</v>
      </c>
      <c r="B172" s="3" t="str">
        <f>IF(A172=0," ",IF(COUNTIF(Juniors!A$2:A$50,A172)&gt;0,"JUN",IF(COUNTIF(Joggers!A$2:A$50,A172)&gt;0,"JOG","SEN")))</f>
        <v>SEN</v>
      </c>
      <c r="C172" s="3">
        <f>IF(B172&lt;&gt;"SEN"," ",COUNTIFS(K$1:K171,K172,I$1:I171,I172,B$1:B171,B172)+1)</f>
        <v>9</v>
      </c>
      <c r="D172" s="3" t="str">
        <f t="shared" si="3"/>
        <v xml:space="preserve"> </v>
      </c>
      <c r="F172" s="33">
        <f>IF(A172=0," ",COUNTIF(B$1:B171,B172) + 1)</f>
        <v>136</v>
      </c>
      <c r="G172" s="23" t="str">
        <f>IF(A172=0," ",IF(B172="JUN",VLOOKUP(A172,Juniors!A$2:E$50,2,0),IF(B172="JOG",VLOOKUP(A172,Joggers!A$2:E$50,2,0),IF(B172="SEN",VLOOKUP(A172,Seniors!A$2:E$811,3,0),999))))</f>
        <v>Matt</v>
      </c>
      <c r="H172" s="23" t="str">
        <f>IF(A172=0," ",IF(B172="JUN",VLOOKUP(A172,Juniors!A$2:E$50,3,0),IF(B172="JOG",VLOOKUP(A172,Joggers!A$2:E$50,3,0),IF(B172="SEN",VLOOKUP(A172,Seniors!A$2:E$811,4,0),999))))</f>
        <v>Lee</v>
      </c>
      <c r="I172" s="3" t="str">
        <f>IF(A172=0," ",IF(B172="JUN",VLOOKUP(A172,Juniors!A$2:E$50,4,0),IF(B172="JOG",VLOOKUP(A172,Joggers!A$2:E$50,4,0),IF(B172="SEN",VLOOKUP(A172,Seniors!A$2:E$811,5,0),999))))</f>
        <v>m</v>
      </c>
      <c r="J172" s="3">
        <f>IF(A172=0," ",COUNTIFS(B$1:B171,B172,I$1:I171,I172) + 1)</f>
        <v>100</v>
      </c>
      <c r="K172" s="23" t="str">
        <f>IF(A172=0," ",IF(B172="JUN",VLOOKUP(A172,Juniors!A$2:E$50,5,0),IF(B172="JOG",VLOOKUP(A172,Joggers!A$2:E$50,5,0),IF(B172="SEN",VLOOKUP(A172,Seniors!A$2:E$811,2,0),999))))</f>
        <v>BVR</v>
      </c>
      <c r="L172" s="3" t="str">
        <f>IF((A172=0)," ",IF((Results!C161&gt;9),Results!B161 &amp; ":" &amp; Results!C161, Results!B161 &amp; ":0" &amp; Results!C161))</f>
        <v>43:51</v>
      </c>
      <c r="M172" s="3">
        <f>IF(A172=0, " ", IF(B172="JUN", " ", IF(B172="JOG",2, IF(D172="S",COUNTIF(D173:D$445,"S")+Header!B$9 + 1,Header!B$9))))</f>
        <v>5</v>
      </c>
    </row>
    <row r="173" spans="1:13" x14ac:dyDescent="0.25">
      <c r="A173" s="23">
        <f>Results!A162</f>
        <v>1193</v>
      </c>
      <c r="B173" s="3" t="str">
        <f>IF(A173=0," ",IF(COUNTIF(Juniors!A$2:A$50,A173)&gt;0,"JUN",IF(COUNTIF(Joggers!A$2:A$50,A173)&gt;0,"JOG","SEN")))</f>
        <v>SEN</v>
      </c>
      <c r="C173" s="3">
        <f>IF(B173&lt;&gt;"SEN"," ",COUNTIFS(K$1:K172,K173,I$1:I172,I173,B$1:B172,B173)+1)</f>
        <v>20</v>
      </c>
      <c r="D173" s="3" t="str">
        <f t="shared" si="3"/>
        <v xml:space="preserve"> </v>
      </c>
      <c r="F173" s="33">
        <f>IF(A173=0," ",COUNTIF(B$1:B172,B173) + 1)</f>
        <v>137</v>
      </c>
      <c r="G173" s="23" t="str">
        <f>IF(A173=0," ",IF(B173="JUN",VLOOKUP(A173,Juniors!A$2:E$50,2,0),IF(B173="JOG",VLOOKUP(A173,Joggers!A$2:E$50,2,0),IF(B173="SEN",VLOOKUP(A173,Seniors!A$2:E$811,3,0),999))))</f>
        <v>Thomas</v>
      </c>
      <c r="H173" s="23" t="str">
        <f>IF(A173=0," ",IF(B173="JUN",VLOOKUP(A173,Juniors!A$2:E$50,3,0),IF(B173="JOG",VLOOKUP(A173,Joggers!A$2:E$50,3,0),IF(B173="SEN",VLOOKUP(A173,Seniors!A$2:E$811,4,0),999))))</f>
        <v>Barlow</v>
      </c>
      <c r="I173" s="3" t="str">
        <f>IF(A173=0," ",IF(B173="JUN",VLOOKUP(A173,Juniors!A$2:E$50,4,0),IF(B173="JOG",VLOOKUP(A173,Joggers!A$2:E$50,4,0),IF(B173="SEN",VLOOKUP(A173,Seniors!A$2:E$811,5,0),999))))</f>
        <v>m</v>
      </c>
      <c r="J173" s="3">
        <f>IF(A173=0," ",COUNTIFS(B$1:B172,B173,I$1:I172,I173) + 1)</f>
        <v>101</v>
      </c>
      <c r="K173" s="23" t="str">
        <f>IF(A173=0," ",IF(B173="JUN",VLOOKUP(A173,Juniors!A$2:E$50,5,0),IF(B173="JOG",VLOOKUP(A173,Joggers!A$2:E$50,5,0),IF(B173="SEN",VLOOKUP(A173,Seniors!A$2:E$811,2,0),999))))</f>
        <v>WW</v>
      </c>
      <c r="L173" s="3" t="str">
        <f>IF((A173=0)," ",IF((Results!C162&gt;9),Results!B162 &amp; ":" &amp; Results!C162, Results!B162 &amp; ":0" &amp; Results!C162))</f>
        <v>43:53</v>
      </c>
      <c r="M173" s="3">
        <f>IF(A173=0, " ", IF(B173="JUN", " ", IF(B173="JOG",2, IF(D173="S",COUNTIF(D174:D$445,"S")+Header!B$9 + 1,Header!B$9))))</f>
        <v>5</v>
      </c>
    </row>
    <row r="174" spans="1:13" x14ac:dyDescent="0.25">
      <c r="A174" s="23">
        <f>Results!A163</f>
        <v>507</v>
      </c>
      <c r="B174" s="3" t="str">
        <f>IF(A174=0," ",IF(COUNTIF(Juniors!A$2:A$50,A174)&gt;0,"JUN",IF(COUNTIF(Joggers!A$2:A$50,A174)&gt;0,"JOG","SEN")))</f>
        <v>SEN</v>
      </c>
      <c r="C174" s="3">
        <f>IF(B174&lt;&gt;"SEN"," ",COUNTIFS(K$1:K173,K174,I$1:I173,I174,B$1:B173,B174)+1)</f>
        <v>14</v>
      </c>
      <c r="D174" s="3" t="str">
        <f t="shared" si="3"/>
        <v xml:space="preserve"> </v>
      </c>
      <c r="F174" s="33">
        <f>IF(A174=0," ",COUNTIF(B$1:B173,B174) + 1)</f>
        <v>138</v>
      </c>
      <c r="G174" s="23" t="str">
        <f>IF(A174=0," ",IF(B174="JUN",VLOOKUP(A174,Juniors!A$2:E$50,2,0),IF(B174="JOG",VLOOKUP(A174,Joggers!A$2:E$50,2,0),IF(B174="SEN",VLOOKUP(A174,Seniors!A$2:E$811,3,0),999))))</f>
        <v>Jacqui</v>
      </c>
      <c r="H174" s="23" t="str">
        <f>IF(A174=0," ",IF(B174="JUN",VLOOKUP(A174,Juniors!A$2:E$50,3,0),IF(B174="JOG",VLOOKUP(A174,Joggers!A$2:E$50,3,0),IF(B174="SEN",VLOOKUP(A174,Seniors!A$2:E$811,4,0),999))))</f>
        <v>Callaghan</v>
      </c>
      <c r="I174" s="3" t="str">
        <f>IF(A174=0," ",IF(B174="JUN",VLOOKUP(A174,Juniors!A$2:E$50,4,0),IF(B174="JOG",VLOOKUP(A174,Joggers!A$2:E$50,4,0),IF(B174="SEN",VLOOKUP(A174,Seniors!A$2:E$811,5,0),999))))</f>
        <v>f</v>
      </c>
      <c r="J174" s="3">
        <f>IF(A174=0," ",COUNTIFS(B$1:B173,B174,I$1:I173,I174) + 1)</f>
        <v>37</v>
      </c>
      <c r="K174" s="23" t="str">
        <f>IF(A174=0," ",IF(B174="JUN",VLOOKUP(A174,Juniors!A$2:E$50,5,0),IF(B174="JOG",VLOOKUP(A174,Joggers!A$2:E$50,5,0),IF(B174="SEN",VLOOKUP(A174,Seniors!A$2:E$811,2,0),999))))</f>
        <v>DMV</v>
      </c>
      <c r="L174" s="3" t="str">
        <f>IF((A174=0)," ",IF((Results!C163&gt;9),Results!B163 &amp; ":" &amp; Results!C163, Results!B163 &amp; ":0" &amp; Results!C163))</f>
        <v>43:00</v>
      </c>
      <c r="M174" s="3">
        <f>IF(A174=0, " ", IF(B174="JUN", " ", IF(B174="JOG",2, IF(D174="S",COUNTIF(D175:D$445,"S")+Header!B$9 + 1,Header!B$9))))</f>
        <v>5</v>
      </c>
    </row>
    <row r="175" spans="1:13" x14ac:dyDescent="0.25">
      <c r="A175" s="23">
        <f>Results!A164</f>
        <v>580</v>
      </c>
      <c r="B175" s="3" t="str">
        <f>IF(A175=0," ",IF(COUNTIF(Juniors!A$2:A$50,A175)&gt;0,"JUN",IF(COUNTIF(Joggers!A$2:A$50,A175)&gt;0,"JOG","SEN")))</f>
        <v>SEN</v>
      </c>
      <c r="C175" s="3">
        <f>IF(B175&lt;&gt;"SEN"," ",COUNTIFS(K$1:K174,K175,I$1:I174,I175,B$1:B174,B175)+1)</f>
        <v>6</v>
      </c>
      <c r="D175" s="3" t="str">
        <f t="shared" si="3"/>
        <v xml:space="preserve"> </v>
      </c>
      <c r="F175" s="33">
        <f>IF(A175=0," ",COUNTIF(B$1:B174,B175) + 1)</f>
        <v>139</v>
      </c>
      <c r="G175" s="23" t="str">
        <f>IF(A175=0," ",IF(B175="JUN",VLOOKUP(A175,Juniors!A$2:E$50,2,0),IF(B175="JOG",VLOOKUP(A175,Joggers!A$2:E$50,2,0),IF(B175="SEN",VLOOKUP(A175,Seniors!A$2:E$811,3,0),999))))</f>
        <v>Eveleigh</v>
      </c>
      <c r="H175" s="23" t="str">
        <f>IF(A175=0," ",IF(B175="JUN",VLOOKUP(A175,Juniors!A$2:E$50,3,0),IF(B175="JOG",VLOOKUP(A175,Joggers!A$2:E$50,3,0),IF(B175="SEN",VLOOKUP(A175,Seniors!A$2:E$811,4,0),999))))</f>
        <v>McCarthy</v>
      </c>
      <c r="I175" s="3" t="str">
        <f>IF(A175=0," ",IF(B175="JUN",VLOOKUP(A175,Juniors!A$2:E$50,4,0),IF(B175="JOG",VLOOKUP(A175,Joggers!A$2:E$50,4,0),IF(B175="SEN",VLOOKUP(A175,Seniors!A$2:E$811,5,0),999))))</f>
        <v>f</v>
      </c>
      <c r="J175" s="3">
        <f>IF(A175=0," ",COUNTIFS(B$1:B174,B175,I$1:I174,I175) + 1)</f>
        <v>38</v>
      </c>
      <c r="K175" s="23" t="str">
        <f>IF(A175=0," ",IF(B175="JUN",VLOOKUP(A175,Juniors!A$2:E$50,5,0),IF(B175="JOG",VLOOKUP(A175,Joggers!A$2:E$50,5,0),IF(B175="SEN",VLOOKUP(A175,Seniors!A$2:E$811,2,0),999))))</f>
        <v>EO</v>
      </c>
      <c r="L175" s="3" t="str">
        <f>IF((A175=0)," ",IF((Results!C164&gt;9),Results!B164 &amp; ":" &amp; Results!C164, Results!B164 &amp; ":0" &amp; Results!C164))</f>
        <v>43:06</v>
      </c>
      <c r="M175" s="3">
        <f>IF(A175=0, " ", IF(B175="JUN", " ", IF(B175="JOG",2, IF(D175="S",COUNTIF(D176:D$445,"S")+Header!B$9 + 1,Header!B$9))))</f>
        <v>5</v>
      </c>
    </row>
    <row r="176" spans="1:13" x14ac:dyDescent="0.25">
      <c r="A176" s="23">
        <f>Results!A166</f>
        <v>265</v>
      </c>
      <c r="B176" s="3" t="str">
        <f>IF(A176=0," ",IF(COUNTIF(Juniors!A$2:A$50,A176)&gt;0,"JUN",IF(COUNTIF(Joggers!A$2:A$50,A176)&gt;0,"JOG","SEN")))</f>
        <v>SEN</v>
      </c>
      <c r="C176" s="3">
        <f>IF(B176&lt;&gt;"SEN"," ",COUNTIFS(K$1:K175,K176,I$1:I175,I176,B$1:B175,B176)+1)</f>
        <v>2</v>
      </c>
      <c r="D176" s="3" t="str">
        <f t="shared" si="3"/>
        <v>S</v>
      </c>
      <c r="F176" s="33">
        <f>IF(A176=0," ",COUNTIF(B$1:B175,B176) + 1)</f>
        <v>140</v>
      </c>
      <c r="G176" s="23" t="str">
        <f>IF(A176=0," ",IF(B176="JUN",VLOOKUP(A176,Juniors!A$2:E$50,2,0),IF(B176="JOG",VLOOKUP(A176,Joggers!A$2:E$50,2,0),IF(B176="SEN",VLOOKUP(A176,Seniors!A$2:E$811,3,0),999))))</f>
        <v>Charlotte</v>
      </c>
      <c r="H176" s="23" t="str">
        <f>IF(A176=0," ",IF(B176="JUN",VLOOKUP(A176,Juniors!A$2:E$50,3,0),IF(B176="JOG",VLOOKUP(A176,Joggers!A$2:E$50,3,0),IF(B176="SEN",VLOOKUP(A176,Seniors!A$2:E$811,4,0),999))))</f>
        <v>Hiscock</v>
      </c>
      <c r="I176" s="3" t="str">
        <f>IF(A176=0," ",IF(B176="JUN",VLOOKUP(A176,Juniors!A$2:E$50,4,0),IF(B176="JOG",VLOOKUP(A176,Joggers!A$2:E$50,4,0),IF(B176="SEN",VLOOKUP(A176,Seniors!A$2:E$811,5,0),999))))</f>
        <v>f</v>
      </c>
      <c r="J176" s="3">
        <f>IF(A176=0," ",COUNTIFS(B$1:B175,B176,I$1:I175,I176) + 1)</f>
        <v>39</v>
      </c>
      <c r="K176" s="23" t="str">
        <f>IF(A176=0," ",IF(B176="JUN",VLOOKUP(A176,Juniors!A$2:E$50,5,0),IF(B176="JOG",VLOOKUP(A176,Joggers!A$2:E$50,5,0),IF(B176="SEN",VLOOKUP(A176,Seniors!A$2:E$811,2,0),999))))</f>
        <v>BVR</v>
      </c>
      <c r="L176" s="3" t="str">
        <f>IF((A176=0)," ",IF((Results!C166&gt;9),Results!B166 &amp; ":" &amp; Results!C166, Results!B166 &amp; ":0" &amp; Results!C166))</f>
        <v>43:16</v>
      </c>
      <c r="M176" s="3">
        <f>IF(A176=0, " ", IF(B176="JUN", " ", IF(B176="JOG",2, IF(D176="S",COUNTIF(D177:D$445,"S")+Header!B$9 + 1,Header!B$9))))</f>
        <v>12</v>
      </c>
    </row>
    <row r="177" spans="1:13" x14ac:dyDescent="0.25">
      <c r="A177" s="23">
        <f>Results!A167</f>
        <v>753</v>
      </c>
      <c r="B177" s="3" t="str">
        <f>IF(A177=0," ",IF(COUNTIF(Juniors!A$2:A$50,A177)&gt;0,"JUN",IF(COUNTIF(Joggers!A$2:A$50,A177)&gt;0,"JOG","SEN")))</f>
        <v>SEN</v>
      </c>
      <c r="C177" s="3">
        <f>IF(B177&lt;&gt;"SEN"," ",COUNTIFS(K$1:K176,K177,I$1:I176,I177,B$1:B176,B177)+1)</f>
        <v>2</v>
      </c>
      <c r="D177" s="3" t="str">
        <f t="shared" si="3"/>
        <v>S</v>
      </c>
      <c r="F177" s="33">
        <f>IF(A177=0," ",COUNTIF(B$1:B176,B177) + 1)</f>
        <v>141</v>
      </c>
      <c r="G177" s="23" t="str">
        <f>IF(A177=0," ",IF(B177="JUN",VLOOKUP(A177,Juniors!A$2:E$50,2,0),IF(B177="JOG",VLOOKUP(A177,Joggers!A$2:E$50,2,0),IF(B177="SEN",VLOOKUP(A177,Seniors!A$2:E$811,3,0),999))))</f>
        <v>Barbara</v>
      </c>
      <c r="H177" s="23" t="str">
        <f>IF(A177=0," ",IF(B177="JUN",VLOOKUP(A177,Juniors!A$2:E$50,3,0),IF(B177="JOG",VLOOKUP(A177,Joggers!A$2:E$50,3,0),IF(B177="SEN",VLOOKUP(A177,Seniors!A$2:E$811,4,0),999))))</f>
        <v>Rossouw</v>
      </c>
      <c r="I177" s="3" t="str">
        <f>IF(A177=0," ",IF(B177="JUN",VLOOKUP(A177,Juniors!A$2:E$50,4,0),IF(B177="JOG",VLOOKUP(A177,Joggers!A$2:E$50,4,0),IF(B177="SEN",VLOOKUP(A177,Seniors!A$2:E$811,5,0),999))))</f>
        <v>f</v>
      </c>
      <c r="J177" s="3">
        <f>IF(A177=0," ",COUNTIFS(B$1:B176,B177,I$1:I176,I177) + 1)</f>
        <v>40</v>
      </c>
      <c r="K177" s="23" t="str">
        <f>IF(A177=0," ",IF(B177="JUN",VLOOKUP(A177,Juniors!A$2:E$50,5,0),IF(B177="JOG",VLOOKUP(A177,Joggers!A$2:E$50,5,0),IF(B177="SEN",VLOOKUP(A177,Seniors!A$2:E$811,2,0),999))))</f>
        <v>PP</v>
      </c>
      <c r="L177" s="3" t="str">
        <f>IF((A177=0)," ",IF((Results!C167&gt;9),Results!B167 &amp; ":" &amp; Results!C167, Results!B167 &amp; ":0" &amp; Results!C167))</f>
        <v>43:20</v>
      </c>
      <c r="M177" s="3">
        <f>IF(A177=0, " ", IF(B177="JUN", " ", IF(B177="JOG",2, IF(D177="S",COUNTIF(D178:D$445,"S")+Header!B$9 + 1,Header!B$9))))</f>
        <v>11</v>
      </c>
    </row>
    <row r="178" spans="1:13" x14ac:dyDescent="0.25">
      <c r="A178" s="23">
        <f>Results!A168</f>
        <v>617</v>
      </c>
      <c r="B178" s="3" t="str">
        <f>IF(A178=0," ",IF(COUNTIF(Juniors!A$2:A$50,A178)&gt;0,"JUN",IF(COUNTIF(Joggers!A$2:A$50,A178)&gt;0,"JOG","SEN")))</f>
        <v>SEN</v>
      </c>
      <c r="C178" s="3">
        <f>IF(B178&lt;&gt;"SEN"," ",COUNTIFS(K$1:K177,K178,I$1:I177,I178,B$1:B177,B178)+1)</f>
        <v>7</v>
      </c>
      <c r="D178" s="3" t="str">
        <f t="shared" si="3"/>
        <v xml:space="preserve"> </v>
      </c>
      <c r="F178" s="33">
        <f>IF(A178=0," ",COUNTIF(B$1:B177,B178) + 1)</f>
        <v>142</v>
      </c>
      <c r="G178" s="23" t="str">
        <f>IF(A178=0," ",IF(B178="JUN",VLOOKUP(A178,Juniors!A$2:E$50,2,0),IF(B178="JOG",VLOOKUP(A178,Joggers!A$2:E$50,2,0),IF(B178="SEN",VLOOKUP(A178,Seniors!A$2:E$811,3,0),999))))</f>
        <v>Georgie</v>
      </c>
      <c r="H178" s="23" t="str">
        <f>IF(A178=0," ",IF(B178="JUN",VLOOKUP(A178,Juniors!A$2:E$50,3,0),IF(B178="JOG",VLOOKUP(A178,Joggers!A$2:E$50,3,0),IF(B178="SEN",VLOOKUP(A178,Seniors!A$2:E$811,4,0),999))))</f>
        <v>Bishop</v>
      </c>
      <c r="I178" s="3" t="str">
        <f>IF(A178=0," ",IF(B178="JUN",VLOOKUP(A178,Juniors!A$2:E$50,4,0),IF(B178="JOG",VLOOKUP(A178,Joggers!A$2:E$50,4,0),IF(B178="SEN",VLOOKUP(A178,Seniors!A$2:E$811,5,0),999))))</f>
        <v>f</v>
      </c>
      <c r="J178" s="3">
        <f>IF(A178=0," ",COUNTIFS(B$1:B177,B178,I$1:I177,I178) + 1)</f>
        <v>41</v>
      </c>
      <c r="K178" s="23" t="str">
        <f>IF(A178=0," ",IF(B178="JUN",VLOOKUP(A178,Juniors!A$2:E$50,5,0),IF(B178="JOG",VLOOKUP(A178,Joggers!A$2:E$50,5,0),IF(B178="SEN",VLOOKUP(A178,Seniors!A$2:E$811,2,0),999))))</f>
        <v>EO</v>
      </c>
      <c r="L178" s="3" t="str">
        <f>IF((A178=0)," ",IF((Results!C168&gt;9),Results!B168 &amp; ":" &amp; Results!C168, Results!B168 &amp; ":0" &amp; Results!C168))</f>
        <v>43:32</v>
      </c>
      <c r="M178" s="3">
        <f>IF(A178=0, " ", IF(B178="JUN", " ", IF(B178="JOG",2, IF(D178="S",COUNTIF(D179:D$445,"S")+Header!B$9 + 1,Header!B$9))))</f>
        <v>5</v>
      </c>
    </row>
    <row r="179" spans="1:13" x14ac:dyDescent="0.25">
      <c r="A179" s="23">
        <f>Results!A169</f>
        <v>1084</v>
      </c>
      <c r="B179" s="3" t="str">
        <f>IF(A179=0," ",IF(COUNTIF(Juniors!A$2:A$50,A179)&gt;0,"JUN",IF(COUNTIF(Joggers!A$2:A$50,A179)&gt;0,"JOG","SEN")))</f>
        <v>SEN</v>
      </c>
      <c r="C179" s="3">
        <f>IF(B179&lt;&gt;"SEN"," ",COUNTIFS(K$1:K178,K179,I$1:I178,I179,B$1:B178,B179)+1)</f>
        <v>3</v>
      </c>
      <c r="D179" s="3" t="str">
        <f t="shared" si="3"/>
        <v>S</v>
      </c>
      <c r="F179" s="33">
        <f>IF(A179=0," ",COUNTIF(B$1:B178,B179) + 1)</f>
        <v>143</v>
      </c>
      <c r="G179" s="23" t="str">
        <f>IF(A179=0," ",IF(B179="JUN",VLOOKUP(A179,Juniors!A$2:E$50,2,0),IF(B179="JOG",VLOOKUP(A179,Joggers!A$2:E$50,2,0),IF(B179="SEN",VLOOKUP(A179,Seniors!A$2:E$811,3,0),999))))</f>
        <v>Helen</v>
      </c>
      <c r="H179" s="23" t="str">
        <f>IF(A179=0," ",IF(B179="JUN",VLOOKUP(A179,Juniors!A$2:E$50,3,0),IF(B179="JOG",VLOOKUP(A179,Joggers!A$2:E$50,3,0),IF(B179="SEN",VLOOKUP(A179,Seniors!A$2:E$811,4,0),999))))</f>
        <v>Morton</v>
      </c>
      <c r="I179" s="3" t="str">
        <f>IF(A179=0," ",IF(B179="JUN",VLOOKUP(A179,Juniors!A$2:E$50,4,0),IF(B179="JOG",VLOOKUP(A179,Joggers!A$2:E$50,4,0),IF(B179="SEN",VLOOKUP(A179,Seniors!A$2:E$811,5,0),999))))</f>
        <v>f</v>
      </c>
      <c r="J179" s="3">
        <f>IF(A179=0," ",COUNTIFS(B$1:B178,B179,I$1:I178,I179) + 1)</f>
        <v>42</v>
      </c>
      <c r="K179" s="23" t="str">
        <f>IF(A179=0," ",IF(B179="JUN",VLOOKUP(A179,Juniors!A$2:E$50,5,0),IF(B179="JOG",VLOOKUP(A179,Joggers!A$2:E$50,5,0),IF(B179="SEN",VLOOKUP(A179,Seniors!A$2:E$811,2,0),999))))</f>
        <v>WH</v>
      </c>
      <c r="L179" s="3" t="str">
        <f>IF((A179=0)," ",IF((Results!C169&gt;9),Results!B169 &amp; ":" &amp; Results!C169, Results!B169 &amp; ":0" &amp; Results!C169))</f>
        <v>43:34</v>
      </c>
      <c r="M179" s="3">
        <f>IF(A179=0, " ", IF(B179="JUN", " ", IF(B179="JOG",2, IF(D179="S",COUNTIF(D180:D$445,"S")+Header!B$9 + 1,Header!B$9))))</f>
        <v>10</v>
      </c>
    </row>
    <row r="180" spans="1:13" x14ac:dyDescent="0.25">
      <c r="A180" s="23">
        <f>Results!A170</f>
        <v>1083</v>
      </c>
      <c r="B180" s="3" t="str">
        <f>IF(A180=0," ",IF(COUNTIF(Juniors!A$2:A$50,A180)&gt;0,"JUN",IF(COUNTIF(Joggers!A$2:A$50,A180)&gt;0,"JOG","SEN")))</f>
        <v>SEN</v>
      </c>
      <c r="C180" s="3">
        <f>IF(B180&lt;&gt;"SEN"," ",COUNTIFS(K$1:K179,K180,I$1:I179,I180,B$1:B179,B180)+1)</f>
        <v>4</v>
      </c>
      <c r="D180" s="3" t="str">
        <f t="shared" si="3"/>
        <v>S</v>
      </c>
      <c r="F180" s="33">
        <f>IF(A180=0," ",COUNTIF(B$1:B179,B180) + 1)</f>
        <v>144</v>
      </c>
      <c r="G180" s="23" t="str">
        <f>IF(A180=0," ",IF(B180="JUN",VLOOKUP(A180,Juniors!A$2:E$50,2,0),IF(B180="JOG",VLOOKUP(A180,Joggers!A$2:E$50,2,0),IF(B180="SEN",VLOOKUP(A180,Seniors!A$2:E$811,3,0),999))))</f>
        <v>Sarah</v>
      </c>
      <c r="H180" s="23" t="str">
        <f>IF(A180=0," ",IF(B180="JUN",VLOOKUP(A180,Juniors!A$2:E$50,3,0),IF(B180="JOG",VLOOKUP(A180,Joggers!A$2:E$50,3,0),IF(B180="SEN",VLOOKUP(A180,Seniors!A$2:E$811,4,0),999))))</f>
        <v>Atkinson</v>
      </c>
      <c r="I180" s="3" t="str">
        <f>IF(A180=0," ",IF(B180="JUN",VLOOKUP(A180,Juniors!A$2:E$50,4,0),IF(B180="JOG",VLOOKUP(A180,Joggers!A$2:E$50,4,0),IF(B180="SEN",VLOOKUP(A180,Seniors!A$2:E$811,5,0),999))))</f>
        <v>f</v>
      </c>
      <c r="J180" s="3">
        <f>IF(A180=0," ",COUNTIFS(B$1:B179,B180,I$1:I179,I180) + 1)</f>
        <v>43</v>
      </c>
      <c r="K180" s="23" t="str">
        <f>IF(A180=0," ",IF(B180="JUN",VLOOKUP(A180,Juniors!A$2:E$50,5,0),IF(B180="JOG",VLOOKUP(A180,Joggers!A$2:E$50,5,0),IF(B180="SEN",VLOOKUP(A180,Seniors!A$2:E$811,2,0),999))))</f>
        <v>WH</v>
      </c>
      <c r="L180" s="3" t="str">
        <f>IF((A180=0)," ",IF((Results!C170&gt;9),Results!B170 &amp; ":" &amp; Results!C170, Results!B170 &amp; ":0" &amp; Results!C170))</f>
        <v>43:43</v>
      </c>
      <c r="M180" s="3">
        <f>IF(A180=0, " ", IF(B180="JUN", " ", IF(B180="JOG",2, IF(D180="S",COUNTIF(D181:D$445,"S")+Header!B$9 + 1,Header!B$9))))</f>
        <v>9</v>
      </c>
    </row>
    <row r="181" spans="1:13" x14ac:dyDescent="0.25">
      <c r="A181" s="23">
        <f>Results!A171</f>
        <v>209</v>
      </c>
      <c r="B181" s="3" t="str">
        <f>IF(A181=0," ",IF(COUNTIF(Juniors!A$2:A$50,A181)&gt;0,"JUN",IF(COUNTIF(Joggers!A$2:A$50,A181)&gt;0,"JOG","SEN")))</f>
        <v>SEN</v>
      </c>
      <c r="C181" s="3">
        <f>IF(B181&lt;&gt;"SEN"," ",COUNTIFS(K$1:K180,K181,I$1:I180,I181,B$1:B180,B181)+1)</f>
        <v>3</v>
      </c>
      <c r="D181" s="3" t="str">
        <f t="shared" si="3"/>
        <v>S</v>
      </c>
      <c r="F181" s="33">
        <f>IF(A181=0," ",COUNTIF(B$1:B180,B181) + 1)</f>
        <v>145</v>
      </c>
      <c r="G181" s="23" t="str">
        <f>IF(A181=0," ",IF(B181="JUN",VLOOKUP(A181,Juniors!A$2:E$50,2,0),IF(B181="JOG",VLOOKUP(A181,Joggers!A$2:E$50,2,0),IF(B181="SEN",VLOOKUP(A181,Seniors!A$2:E$811,3,0),999))))</f>
        <v>Donna</v>
      </c>
      <c r="H181" s="23" t="str">
        <f>IF(A181=0," ",IF(B181="JUN",VLOOKUP(A181,Juniors!A$2:E$50,3,0),IF(B181="JOG",VLOOKUP(A181,Joggers!A$2:E$50,3,0),IF(B181="SEN",VLOOKUP(A181,Seniors!A$2:E$811,4,0),999))))</f>
        <v>Chaplin</v>
      </c>
      <c r="I181" s="3" t="str">
        <f>IF(A181=0," ",IF(B181="JUN",VLOOKUP(A181,Juniors!A$2:E$50,4,0),IF(B181="JOG",VLOOKUP(A181,Joggers!A$2:E$50,4,0),IF(B181="SEN",VLOOKUP(A181,Seniors!A$2:E$811,5,0),999))))</f>
        <v>f</v>
      </c>
      <c r="J181" s="3">
        <f>IF(A181=0," ",COUNTIFS(B$1:B180,B181,I$1:I180,I181) + 1)</f>
        <v>44</v>
      </c>
      <c r="K181" s="23" t="str">
        <f>IF(A181=0," ",IF(B181="JUN",VLOOKUP(A181,Juniors!A$2:E$50,5,0),IF(B181="JOG",VLOOKUP(A181,Joggers!A$2:E$50,5,0),IF(B181="SEN",VLOOKUP(A181,Seniors!A$2:E$811,2,0),999))))</f>
        <v>BVR</v>
      </c>
      <c r="L181" s="3" t="str">
        <f>IF((A181=0)," ",IF((Results!C171&gt;9),Results!B171 &amp; ":" &amp; Results!C171, Results!B171 &amp; ":0" &amp; Results!C171))</f>
        <v>43:50</v>
      </c>
      <c r="M181" s="3">
        <f>IF(A181=0, " ", IF(B181="JUN", " ", IF(B181="JOG",2, IF(D181="S",COUNTIF(D182:D$445,"S")+Header!B$9 + 1,Header!B$9))))</f>
        <v>8</v>
      </c>
    </row>
    <row r="182" spans="1:13" x14ac:dyDescent="0.25">
      <c r="A182" s="23">
        <f>Results!A172</f>
        <v>1320</v>
      </c>
      <c r="B182" s="3" t="str">
        <f>IF(A182=0," ",IF(COUNTIF(Juniors!A$2:A$50,A182)&gt;0,"JUN",IF(COUNTIF(Joggers!A$2:A$50,A182)&gt;0,"JOG","SEN")))</f>
        <v>SEN</v>
      </c>
      <c r="C182" s="3">
        <f>IF(B182&lt;&gt;"SEN"," ",COUNTIFS(K$1:K181,K182,I$1:I181,I182,B$1:B181,B182)+1)</f>
        <v>8</v>
      </c>
      <c r="D182" s="3" t="str">
        <f t="shared" si="3"/>
        <v xml:space="preserve"> </v>
      </c>
      <c r="F182" s="33">
        <f>IF(A182=0," ",COUNTIF(B$1:B181,B182) + 1)</f>
        <v>146</v>
      </c>
      <c r="G182" s="23" t="str">
        <f>IF(A182=0," ",IF(B182="JUN",VLOOKUP(A182,Juniors!A$2:E$50,2,0),IF(B182="JOG",VLOOKUP(A182,Joggers!A$2:E$50,2,0),IF(B182="SEN",VLOOKUP(A182,Seniors!A$2:E$811,3,0),999))))</f>
        <v>Suzanne</v>
      </c>
      <c r="H182" s="23" t="str">
        <f>IF(A182=0," ",IF(B182="JUN",VLOOKUP(A182,Juniors!A$2:E$50,3,0),IF(B182="JOG",VLOOKUP(A182,Joggers!A$2:E$50,3,0),IF(B182="SEN",VLOOKUP(A182,Seniors!A$2:E$811,4,0),999))))</f>
        <v>Gendall</v>
      </c>
      <c r="I182" s="3" t="str">
        <f>IF(A182=0," ",IF(B182="JUN",VLOOKUP(A182,Juniors!A$2:E$50,4,0),IF(B182="JOG",VLOOKUP(A182,Joggers!A$2:E$50,4,0),IF(B182="SEN",VLOOKUP(A182,Seniors!A$2:E$811,5,0),999))))</f>
        <v>f</v>
      </c>
      <c r="J182" s="3">
        <f>IF(A182=0," ",COUNTIFS(B$1:B181,B182,I$1:I181,I182) + 1)</f>
        <v>45</v>
      </c>
      <c r="K182" s="23" t="str">
        <f>IF(A182=0," ",IF(B182="JUN",VLOOKUP(A182,Juniors!A$2:E$50,5,0),IF(B182="JOG",VLOOKUP(A182,Joggers!A$2:E$50,5,0),IF(B182="SEN",VLOOKUP(A182,Seniors!A$2:E$811,2,0),999))))</f>
        <v>WW</v>
      </c>
      <c r="L182" s="3" t="str">
        <f>IF((A182=0)," ",IF((Results!C172&gt;9),Results!B172 &amp; ":" &amp; Results!C172, Results!B172 &amp; ":0" &amp; Results!C172))</f>
        <v>43:51</v>
      </c>
      <c r="M182" s="3">
        <f>IF(A182=0, " ", IF(B182="JUN", " ", IF(B182="JOG",2, IF(D182="S",COUNTIF(D183:D$445,"S")+Header!B$9 + 1,Header!B$9))))</f>
        <v>5</v>
      </c>
    </row>
    <row r="183" spans="1:13" x14ac:dyDescent="0.25">
      <c r="A183" s="23">
        <f>Results!A173</f>
        <v>1314</v>
      </c>
      <c r="B183" s="3" t="str">
        <f>IF(A183=0," ",IF(COUNTIF(Juniors!A$2:A$50,A183)&gt;0,"JUN",IF(COUNTIF(Joggers!A$2:A$50,A183)&gt;0,"JOG","SEN")))</f>
        <v>SEN</v>
      </c>
      <c r="C183" s="3">
        <f>IF(B183&lt;&gt;"SEN"," ",COUNTIFS(K$1:K182,K183,I$1:I182,I183,B$1:B182,B183)+1)</f>
        <v>9</v>
      </c>
      <c r="D183" s="3" t="str">
        <f t="shared" si="3"/>
        <v xml:space="preserve"> </v>
      </c>
      <c r="F183" s="33">
        <f>IF(A183=0," ",COUNTIF(B$1:B182,B183) + 1)</f>
        <v>147</v>
      </c>
      <c r="G183" s="23" t="str">
        <f>IF(A183=0," ",IF(B183="JUN",VLOOKUP(A183,Juniors!A$2:E$50,2,0),IF(B183="JOG",VLOOKUP(A183,Joggers!A$2:E$50,2,0),IF(B183="SEN",VLOOKUP(A183,Seniors!A$2:E$811,3,0),999))))</f>
        <v>Alyson</v>
      </c>
      <c r="H183" s="23" t="str">
        <f>IF(A183=0," ",IF(B183="JUN",VLOOKUP(A183,Juniors!A$2:E$50,3,0),IF(B183="JOG",VLOOKUP(A183,Joggers!A$2:E$50,3,0),IF(B183="SEN",VLOOKUP(A183,Seniors!A$2:E$811,4,0),999))))</f>
        <v>Young</v>
      </c>
      <c r="I183" s="3" t="str">
        <f>IF(A183=0," ",IF(B183="JUN",VLOOKUP(A183,Juniors!A$2:E$50,4,0),IF(B183="JOG",VLOOKUP(A183,Joggers!A$2:E$50,4,0),IF(B183="SEN",VLOOKUP(A183,Seniors!A$2:E$811,5,0),999))))</f>
        <v>f</v>
      </c>
      <c r="J183" s="3">
        <f>IF(A183=0," ",COUNTIFS(B$1:B182,B183,I$1:I182,I183) + 1)</f>
        <v>46</v>
      </c>
      <c r="K183" s="23" t="str">
        <f>IF(A183=0," ",IF(B183="JUN",VLOOKUP(A183,Juniors!A$2:E$50,5,0),IF(B183="JOG",VLOOKUP(A183,Joggers!A$2:E$50,5,0),IF(B183="SEN",VLOOKUP(A183,Seniors!A$2:E$811,2,0),999))))</f>
        <v>WW</v>
      </c>
      <c r="L183" s="3" t="str">
        <f>IF((A183=0)," ",IF((Results!C173&gt;9),Results!B173 &amp; ":" &amp; Results!C173, Results!B173 &amp; ":0" &amp; Results!C173))</f>
        <v>43:52</v>
      </c>
      <c r="M183" s="3">
        <f>IF(A183=0, " ", IF(B183="JUN", " ", IF(B183="JOG",2, IF(D183="S",COUNTIF(D184:D$445,"S")+Header!B$9 + 1,Header!B$9))))</f>
        <v>5</v>
      </c>
    </row>
    <row r="184" spans="1:13" x14ac:dyDescent="0.25">
      <c r="A184" s="23">
        <f>Results!A174</f>
        <v>498</v>
      </c>
      <c r="B184" s="3" t="str">
        <f>IF(A184=0," ",IF(COUNTIF(Juniors!A$2:A$50,A184)&gt;0,"JUN",IF(COUNTIF(Joggers!A$2:A$50,A184)&gt;0,"JOG","SEN")))</f>
        <v>SEN</v>
      </c>
      <c r="C184" s="3">
        <f>IF(B184&lt;&gt;"SEN"," ",COUNTIFS(K$1:K183,K184,I$1:I183,I184,B$1:B183,B184)+1)</f>
        <v>15</v>
      </c>
      <c r="D184" s="3" t="str">
        <f t="shared" si="3"/>
        <v xml:space="preserve"> </v>
      </c>
      <c r="F184" s="33">
        <f>IF(A184=0," ",COUNTIF(B$1:B183,B184) + 1)</f>
        <v>148</v>
      </c>
      <c r="G184" s="23" t="str">
        <f>IF(A184=0," ",IF(B184="JUN",VLOOKUP(A184,Juniors!A$2:E$50,2,0),IF(B184="JOG",VLOOKUP(A184,Joggers!A$2:E$50,2,0),IF(B184="SEN",VLOOKUP(A184,Seniors!A$2:E$811,3,0),999))))</f>
        <v>Zoe</v>
      </c>
      <c r="H184" s="23" t="str">
        <f>IF(A184=0," ",IF(B184="JUN",VLOOKUP(A184,Juniors!A$2:E$50,3,0),IF(B184="JOG",VLOOKUP(A184,Joggers!A$2:E$50,3,0),IF(B184="SEN",VLOOKUP(A184,Seniors!A$2:E$811,4,0),999))))</f>
        <v>Burch</v>
      </c>
      <c r="I184" s="3" t="str">
        <f>IF(A184=0," ",IF(B184="JUN",VLOOKUP(A184,Juniors!A$2:E$50,4,0),IF(B184="JOG",VLOOKUP(A184,Joggers!A$2:E$50,4,0),IF(B184="SEN",VLOOKUP(A184,Seniors!A$2:E$811,5,0),999))))</f>
        <v>f</v>
      </c>
      <c r="J184" s="3">
        <f>IF(A184=0," ",COUNTIFS(B$1:B183,B184,I$1:I183,I184) + 1)</f>
        <v>47</v>
      </c>
      <c r="K184" s="23" t="str">
        <f>IF(A184=0," ",IF(B184="JUN",VLOOKUP(A184,Juniors!A$2:E$50,5,0),IF(B184="JOG",VLOOKUP(A184,Joggers!A$2:E$50,5,0),IF(B184="SEN",VLOOKUP(A184,Seniors!A$2:E$811,2,0),999))))</f>
        <v>DMV</v>
      </c>
      <c r="L184" s="3" t="str">
        <f>IF((A184=0)," ",IF((Results!C174&gt;9),Results!B174 &amp; ":" &amp; Results!C174, Results!B174 &amp; ":0" &amp; Results!C174))</f>
        <v>43:24</v>
      </c>
      <c r="M184" s="3">
        <f>IF(A184=0, " ", IF(B184="JUN", " ", IF(B184="JOG",2, IF(D184="S",COUNTIF(D185:D$445,"S")+Header!B$9 + 1,Header!B$9))))</f>
        <v>5</v>
      </c>
    </row>
    <row r="185" spans="1:13" x14ac:dyDescent="0.25">
      <c r="A185" s="23">
        <f>Results!A175</f>
        <v>1161</v>
      </c>
      <c r="B185" s="3" t="str">
        <f>IF(A185=0," ",IF(COUNTIF(Juniors!A$2:A$50,A185)&gt;0,"JUN",IF(COUNTIF(Joggers!A$2:A$50,A185)&gt;0,"JOG","SEN")))</f>
        <v>SEN</v>
      </c>
      <c r="C185" s="3">
        <f>IF(B185&lt;&gt;"SEN"," ",COUNTIFS(K$1:K184,K185,I$1:I184,I185,B$1:B184,B185)+1)</f>
        <v>21</v>
      </c>
      <c r="D185" s="3" t="str">
        <f t="shared" si="3"/>
        <v xml:space="preserve"> </v>
      </c>
      <c r="F185" s="33">
        <f>IF(A185=0," ",COUNTIF(B$1:B184,B185) + 1)</f>
        <v>149</v>
      </c>
      <c r="G185" s="23" t="str">
        <f>IF(A185=0," ",IF(B185="JUN",VLOOKUP(A185,Juniors!A$2:E$50,2,0),IF(B185="JOG",VLOOKUP(A185,Joggers!A$2:E$50,2,0),IF(B185="SEN",VLOOKUP(A185,Seniors!A$2:E$811,3,0),999))))</f>
        <v>Edward</v>
      </c>
      <c r="H185" s="23" t="str">
        <f>IF(A185=0," ",IF(B185="JUN",VLOOKUP(A185,Juniors!A$2:E$50,3,0),IF(B185="JOG",VLOOKUP(A185,Joggers!A$2:E$50,3,0),IF(B185="SEN",VLOOKUP(A185,Seniors!A$2:E$811,4,0),999))))</f>
        <v>Nelson</v>
      </c>
      <c r="I185" s="3" t="str">
        <f>IF(A185=0," ",IF(B185="JUN",VLOOKUP(A185,Juniors!A$2:E$50,4,0),IF(B185="JOG",VLOOKUP(A185,Joggers!A$2:E$50,4,0),IF(B185="SEN",VLOOKUP(A185,Seniors!A$2:E$811,5,0),999))))</f>
        <v>m</v>
      </c>
      <c r="J185" s="3">
        <f>IF(A185=0," ",COUNTIFS(B$1:B184,B185,I$1:I184,I185) + 1)</f>
        <v>102</v>
      </c>
      <c r="K185" s="23" t="str">
        <f>IF(A185=0," ",IF(B185="JUN",VLOOKUP(A185,Juniors!A$2:E$50,5,0),IF(B185="JOG",VLOOKUP(A185,Joggers!A$2:E$50,5,0),IF(B185="SEN",VLOOKUP(A185,Seniors!A$2:E$811,2,0),999))))</f>
        <v>WW</v>
      </c>
      <c r="L185" s="3" t="str">
        <f>IF((A185=0)," ",IF((Results!C175&gt;9),Results!B175 &amp; ":" &amp; Results!C175, Results!B175 &amp; ":0" &amp; Results!C175))</f>
        <v>44:03</v>
      </c>
      <c r="M185" s="3">
        <f>IF(A185=0, " ", IF(B185="JUN", " ", IF(B185="JOG",2, IF(D185="S",COUNTIF(D186:D$445,"S")+Header!B$9 + 1,Header!B$9))))</f>
        <v>5</v>
      </c>
    </row>
    <row r="186" spans="1:13" x14ac:dyDescent="0.25">
      <c r="A186" s="23">
        <f>Results!A176</f>
        <v>821</v>
      </c>
      <c r="B186" s="3" t="str">
        <f>IF(A186=0," ",IF(COUNTIF(Juniors!A$2:A$50,A186)&gt;0,"JUN",IF(COUNTIF(Joggers!A$2:A$50,A186)&gt;0,"JOG","SEN")))</f>
        <v>SEN</v>
      </c>
      <c r="C186" s="3">
        <f>IF(B186&lt;&gt;"SEN"," ",COUNTIFS(K$1:K185,K186,I$1:I185,I186,B$1:B185,B186)+1)</f>
        <v>11</v>
      </c>
      <c r="D186" s="3" t="str">
        <f t="shared" si="3"/>
        <v xml:space="preserve"> </v>
      </c>
      <c r="F186" s="33">
        <f>IF(A186=0," ",COUNTIF(B$1:B185,B186) + 1)</f>
        <v>150</v>
      </c>
      <c r="G186" s="23" t="str">
        <f>IF(A186=0," ",IF(B186="JUN",VLOOKUP(A186,Juniors!A$2:E$50,2,0),IF(B186="JOG",VLOOKUP(A186,Joggers!A$2:E$50,2,0),IF(B186="SEN",VLOOKUP(A186,Seniors!A$2:E$811,3,0),999))))</f>
        <v>Malcolm</v>
      </c>
      <c r="H186" s="23" t="str">
        <f>IF(A186=0," ",IF(B186="JUN",VLOOKUP(A186,Juniors!A$2:E$50,3,0),IF(B186="JOG",VLOOKUP(A186,Joggers!A$2:E$50,3,0),IF(B186="SEN",VLOOKUP(A186,Seniors!A$2:E$811,4,0),999))))</f>
        <v>Woodman</v>
      </c>
      <c r="I186" s="3" t="str">
        <f>IF(A186=0," ",IF(B186="JUN",VLOOKUP(A186,Juniors!A$2:E$50,4,0),IF(B186="JOG",VLOOKUP(A186,Joggers!A$2:E$50,4,0),IF(B186="SEN",VLOOKUP(A186,Seniors!A$2:E$811,5,0),999))))</f>
        <v>m</v>
      </c>
      <c r="J186" s="3">
        <f>IF(A186=0," ",COUNTIFS(B$1:B185,B186,I$1:I185,I186) + 1)</f>
        <v>103</v>
      </c>
      <c r="K186" s="23" t="str">
        <f>IF(A186=0," ",IF(B186="JUN",VLOOKUP(A186,Juniors!A$2:E$50,5,0),IF(B186="JOG",VLOOKUP(A186,Joggers!A$2:E$50,5,0),IF(B186="SEN",VLOOKUP(A186,Seniors!A$2:E$811,2,0),999))))</f>
        <v>RPAC</v>
      </c>
      <c r="L186" s="3" t="str">
        <f>IF((A186=0)," ",IF((Results!C176&gt;9),Results!B176 &amp; ":" &amp; Results!C176, Results!B176 &amp; ":0" &amp; Results!C176))</f>
        <v>44:07</v>
      </c>
      <c r="M186" s="3">
        <f>IF(A186=0, " ", IF(B186="JUN", " ", IF(B186="JOG",2, IF(D186="S",COUNTIF(D187:D$445,"S")+Header!B$9 + 1,Header!B$9))))</f>
        <v>5</v>
      </c>
    </row>
    <row r="187" spans="1:13" x14ac:dyDescent="0.25">
      <c r="A187" s="23">
        <f>Results!A177</f>
        <v>389</v>
      </c>
      <c r="B187" s="3" t="str">
        <f>IF(A187=0," ",IF(COUNTIF(Juniors!A$2:A$50,A187)&gt;0,"JUN",IF(COUNTIF(Joggers!A$2:A$50,A187)&gt;0,"JOG","SEN")))</f>
        <v>SEN</v>
      </c>
      <c r="C187" s="3">
        <f>IF(B187&lt;&gt;"SEN"," ",COUNTIFS(K$1:K186,K187,I$1:I186,I187,B$1:B186,B187)+1)</f>
        <v>25</v>
      </c>
      <c r="D187" s="3" t="str">
        <f t="shared" si="3"/>
        <v xml:space="preserve"> </v>
      </c>
      <c r="F187" s="33">
        <f>IF(A187=0," ",COUNTIF(B$1:B186,B187) + 1)</f>
        <v>151</v>
      </c>
      <c r="G187" s="23" t="str">
        <f>IF(A187=0," ",IF(B187="JUN",VLOOKUP(A187,Juniors!A$2:E$50,2,0),IF(B187="JOG",VLOOKUP(A187,Joggers!A$2:E$50,2,0),IF(B187="SEN",VLOOKUP(A187,Seniors!A$2:E$811,3,0),999))))</f>
        <v>Hamish</v>
      </c>
      <c r="H187" s="23" t="str">
        <f>IF(A187=0," ",IF(B187="JUN",VLOOKUP(A187,Juniors!A$2:E$50,3,0),IF(B187="JOG",VLOOKUP(A187,Joggers!A$2:E$50,3,0),IF(B187="SEN",VLOOKUP(A187,Seniors!A$2:E$811,4,0),999))))</f>
        <v>Wilson</v>
      </c>
      <c r="I187" s="3" t="str">
        <f>IF(A187=0," ",IF(B187="JUN",VLOOKUP(A187,Juniors!A$2:E$50,4,0),IF(B187="JOG",VLOOKUP(A187,Joggers!A$2:E$50,4,0),IF(B187="SEN",VLOOKUP(A187,Seniors!A$2:E$811,5,0),999))))</f>
        <v>m</v>
      </c>
      <c r="J187" s="3">
        <f>IF(A187=0," ",COUNTIFS(B$1:B186,B187,I$1:I186,I187) + 1)</f>
        <v>104</v>
      </c>
      <c r="K187" s="23" t="str">
        <f>IF(A187=0," ",IF(B187="JUN",VLOOKUP(A187,Juniors!A$2:E$50,5,0),IF(B187="JOG",VLOOKUP(A187,Joggers!A$2:E$50,5,0),IF(B187="SEN",VLOOKUP(A187,Seniors!A$2:E$811,2,0),999))))</f>
        <v>DMV</v>
      </c>
      <c r="L187" s="3" t="str">
        <f>IF((A187=0)," ",IF((Results!C177&gt;9),Results!B177 &amp; ":" &amp; Results!C177, Results!B177 &amp; ":0" &amp; Results!C177))</f>
        <v>44:11</v>
      </c>
      <c r="M187" s="3">
        <f>IF(A187=0, " ", IF(B187="JUN", " ", IF(B187="JOG",2, IF(D187="S",COUNTIF(D188:D$445,"S")+Header!B$9 + 1,Header!B$9))))</f>
        <v>5</v>
      </c>
    </row>
    <row r="188" spans="1:13" x14ac:dyDescent="0.25">
      <c r="A188" s="23">
        <f>Results!A178</f>
        <v>544</v>
      </c>
      <c r="B188" s="3" t="str">
        <f>IF(A188=0," ",IF(COUNTIF(Juniors!A$2:A$50,A188)&gt;0,"JUN",IF(COUNTIF(Joggers!A$2:A$50,A188)&gt;0,"JOG","SEN")))</f>
        <v>SEN</v>
      </c>
      <c r="C188" s="3">
        <f>IF(B188&lt;&gt;"SEN"," ",COUNTIFS(K$1:K187,K188,I$1:I187,I188,B$1:B187,B188)+1)</f>
        <v>8</v>
      </c>
      <c r="D188" s="3" t="str">
        <f t="shared" si="3"/>
        <v xml:space="preserve"> </v>
      </c>
      <c r="F188" s="33">
        <f>IF(A188=0," ",COUNTIF(B$1:B187,B188) + 1)</f>
        <v>152</v>
      </c>
      <c r="G188" s="23" t="str">
        <f>IF(A188=0," ",IF(B188="JUN",VLOOKUP(A188,Juniors!A$2:E$50,2,0),IF(B188="JOG",VLOOKUP(A188,Joggers!A$2:E$50,2,0),IF(B188="SEN",VLOOKUP(A188,Seniors!A$2:E$811,3,0),999))))</f>
        <v>Vicki</v>
      </c>
      <c r="H188" s="23" t="str">
        <f>IF(A188=0," ",IF(B188="JUN",VLOOKUP(A188,Juniors!A$2:E$50,3,0),IF(B188="JOG",VLOOKUP(A188,Joggers!A$2:E$50,3,0),IF(B188="SEN",VLOOKUP(A188,Seniors!A$2:E$811,4,0),999))))</f>
        <v>Brown</v>
      </c>
      <c r="I188" s="3" t="str">
        <f>IF(A188=0," ",IF(B188="JUN",VLOOKUP(A188,Juniors!A$2:E$50,4,0),IF(B188="JOG",VLOOKUP(A188,Joggers!A$2:E$50,4,0),IF(B188="SEN",VLOOKUP(A188,Seniors!A$2:E$811,5,0),999))))</f>
        <v>f</v>
      </c>
      <c r="J188" s="3">
        <f>IF(A188=0," ",COUNTIFS(B$1:B187,B188,I$1:I187,I188) + 1)</f>
        <v>48</v>
      </c>
      <c r="K188" s="23" t="str">
        <f>IF(A188=0," ",IF(B188="JUN",VLOOKUP(A188,Juniors!A$2:E$50,5,0),IF(B188="JOG",VLOOKUP(A188,Joggers!A$2:E$50,5,0),IF(B188="SEN",VLOOKUP(A188,Seniors!A$2:E$811,2,0),999))))</f>
        <v>EO</v>
      </c>
      <c r="L188" s="3" t="str">
        <f>IF((A188=0)," ",IF((Results!C178&gt;9),Results!B178 &amp; ":" &amp; Results!C178, Results!B178 &amp; ":0" &amp; Results!C178))</f>
        <v>44:20</v>
      </c>
      <c r="M188" s="3">
        <f>IF(A188=0, " ", IF(B188="JUN", " ", IF(B188="JOG",2, IF(D188="S",COUNTIF(D189:D$445,"S")+Header!B$9 + 1,Header!B$9))))</f>
        <v>5</v>
      </c>
    </row>
    <row r="189" spans="1:13" x14ac:dyDescent="0.25">
      <c r="A189" s="23">
        <f>Results!A179</f>
        <v>390</v>
      </c>
      <c r="B189" s="3" t="str">
        <f>IF(A189=0," ",IF(COUNTIF(Juniors!A$2:A$50,A189)&gt;0,"JUN",IF(COUNTIF(Joggers!A$2:A$50,A189)&gt;0,"JOG","SEN")))</f>
        <v>SEN</v>
      </c>
      <c r="C189" s="3">
        <f>IF(B189&lt;&gt;"SEN"," ",COUNTIFS(K$1:K188,K189,I$1:I188,I189,B$1:B188,B189)+1)</f>
        <v>26</v>
      </c>
      <c r="D189" s="3" t="str">
        <f t="shared" si="3"/>
        <v xml:space="preserve"> </v>
      </c>
      <c r="F189" s="33">
        <f>IF(A189=0," ",COUNTIF(B$1:B188,B189) + 1)</f>
        <v>153</v>
      </c>
      <c r="G189" s="23" t="str">
        <f>IF(A189=0," ",IF(B189="JUN",VLOOKUP(A189,Juniors!A$2:E$50,2,0),IF(B189="JOG",VLOOKUP(A189,Joggers!A$2:E$50,2,0),IF(B189="SEN",VLOOKUP(A189,Seniors!A$2:E$811,3,0),999))))</f>
        <v>Mark</v>
      </c>
      <c r="H189" s="23" t="str">
        <f>IF(A189=0," ",IF(B189="JUN",VLOOKUP(A189,Juniors!A$2:E$50,3,0),IF(B189="JOG",VLOOKUP(A189,Joggers!A$2:E$50,3,0),IF(B189="SEN",VLOOKUP(A189,Seniors!A$2:E$811,4,0),999))))</f>
        <v>Sutherland</v>
      </c>
      <c r="I189" s="3" t="str">
        <f>IF(A189=0," ",IF(B189="JUN",VLOOKUP(A189,Juniors!A$2:E$50,4,0),IF(B189="JOG",VLOOKUP(A189,Joggers!A$2:E$50,4,0),IF(B189="SEN",VLOOKUP(A189,Seniors!A$2:E$811,5,0),999))))</f>
        <v>m</v>
      </c>
      <c r="J189" s="3">
        <f>IF(A189=0," ",COUNTIFS(B$1:B188,B189,I$1:I188,I189) + 1)</f>
        <v>105</v>
      </c>
      <c r="K189" s="23" t="str">
        <f>IF(A189=0," ",IF(B189="JUN",VLOOKUP(A189,Juniors!A$2:E$50,5,0),IF(B189="JOG",VLOOKUP(A189,Joggers!A$2:E$50,5,0),IF(B189="SEN",VLOOKUP(A189,Seniors!A$2:E$811,2,0),999))))</f>
        <v>DMV</v>
      </c>
      <c r="L189" s="3" t="str">
        <f>IF((A189=0)," ",IF((Results!C179&gt;9),Results!B179 &amp; ":" &amp; Results!C179, Results!B179 &amp; ":0" &amp; Results!C179))</f>
        <v>44:25</v>
      </c>
      <c r="M189" s="3">
        <f>IF(A189=0, " ", IF(B189="JUN", " ", IF(B189="JOG",2, IF(D189="S",COUNTIF(D190:D$445,"S")+Header!B$9 + 1,Header!B$9))))</f>
        <v>5</v>
      </c>
    </row>
    <row r="190" spans="1:13" x14ac:dyDescent="0.25">
      <c r="A190" s="23">
        <f>Results!A180</f>
        <v>1030</v>
      </c>
      <c r="B190" s="3" t="str">
        <f>IF(A190=0," ",IF(COUNTIF(Juniors!A$2:A$50,A190)&gt;0,"JUN",IF(COUNTIF(Joggers!A$2:A$50,A190)&gt;0,"JOG","SEN")))</f>
        <v>SEN</v>
      </c>
      <c r="C190" s="3">
        <f>IF(B190&lt;&gt;"SEN"," ",COUNTIFS(K$1:K189,K190,I$1:I189,I190,B$1:B189,B190)+1)</f>
        <v>9</v>
      </c>
      <c r="D190" s="3" t="str">
        <f t="shared" si="3"/>
        <v xml:space="preserve"> </v>
      </c>
      <c r="F190" s="33">
        <f>IF(A190=0," ",COUNTIF(B$1:B189,B190) + 1)</f>
        <v>154</v>
      </c>
      <c r="G190" s="23" t="str">
        <f>IF(A190=0," ",IF(B190="JUN",VLOOKUP(A190,Juniors!A$2:E$50,2,0),IF(B190="JOG",VLOOKUP(A190,Joggers!A$2:E$50,2,0),IF(B190="SEN",VLOOKUP(A190,Seniors!A$2:E$811,3,0),999))))</f>
        <v>William</v>
      </c>
      <c r="H190" s="23" t="str">
        <f>IF(A190=0," ",IF(B190="JUN",VLOOKUP(A190,Juniors!A$2:E$50,3,0),IF(B190="JOG",VLOOKUP(A190,Joggers!A$2:E$50,3,0),IF(B190="SEN",VLOOKUP(A190,Seniors!A$2:E$811,4,0),999))))</f>
        <v>Fordham</v>
      </c>
      <c r="I190" s="3" t="str">
        <f>IF(A190=0," ",IF(B190="JUN",VLOOKUP(A190,Juniors!A$2:E$50,4,0),IF(B190="JOG",VLOOKUP(A190,Joggers!A$2:E$50,4,0),IF(B190="SEN",VLOOKUP(A190,Seniors!A$2:E$811,5,0),999))))</f>
        <v>m</v>
      </c>
      <c r="J190" s="3">
        <f>IF(A190=0," ",COUNTIFS(B$1:B189,B190,I$1:I189,I190) + 1)</f>
        <v>106</v>
      </c>
      <c r="K190" s="23" t="str">
        <f>IF(A190=0," ",IF(B190="JUN",VLOOKUP(A190,Juniors!A$2:E$50,5,0),IF(B190="JOG",VLOOKUP(A190,Joggers!A$2:E$50,5,0),IF(B190="SEN",VLOOKUP(A190,Seniors!A$2:E$811,2,0),999))))</f>
        <v>WH</v>
      </c>
      <c r="L190" s="3" t="str">
        <f>IF((A190=0)," ",IF((Results!C180&gt;9),Results!B180 &amp; ":" &amp; Results!C180, Results!B180 &amp; ":0" &amp; Results!C180))</f>
        <v>44:46</v>
      </c>
      <c r="M190" s="3">
        <f>IF(A190=0, " ", IF(B190="JUN", " ", IF(B190="JOG",2, IF(D190="S",COUNTIF(D191:D$445,"S")+Header!B$9 + 1,Header!B$9))))</f>
        <v>5</v>
      </c>
    </row>
    <row r="191" spans="1:13" x14ac:dyDescent="0.25">
      <c r="A191" s="23">
        <f>Results!A181</f>
        <v>782</v>
      </c>
      <c r="B191" s="3" t="str">
        <f>IF(A191=0," ",IF(COUNTIF(Juniors!A$2:A$50,A191)&gt;0,"JUN",IF(COUNTIF(Joggers!A$2:A$50,A191)&gt;0,"JOG","SEN")))</f>
        <v>SEN</v>
      </c>
      <c r="C191" s="3">
        <f>IF(B191&lt;&gt;"SEN"," ",COUNTIFS(K$1:K190,K191,I$1:I190,I191,B$1:B190,B191)+1)</f>
        <v>12</v>
      </c>
      <c r="D191" s="3" t="str">
        <f t="shared" si="3"/>
        <v xml:space="preserve"> </v>
      </c>
      <c r="F191" s="33">
        <f>IF(A191=0," ",COUNTIF(B$1:B190,B191) + 1)</f>
        <v>155</v>
      </c>
      <c r="G191" s="23" t="str">
        <f>IF(A191=0," ",IF(B191="JUN",VLOOKUP(A191,Juniors!A$2:E$50,2,0),IF(B191="JOG",VLOOKUP(A191,Joggers!A$2:E$50,2,0),IF(B191="SEN",VLOOKUP(A191,Seniors!A$2:E$811,3,0),999))))</f>
        <v>Andrew</v>
      </c>
      <c r="H191" s="23" t="str">
        <f>IF(A191=0," ",IF(B191="JUN",VLOOKUP(A191,Juniors!A$2:E$50,3,0),IF(B191="JOG",VLOOKUP(A191,Joggers!A$2:E$50,3,0),IF(B191="SEN",VLOOKUP(A191,Seniors!A$2:E$811,4,0),999))))</f>
        <v>Bamford</v>
      </c>
      <c r="I191" s="3" t="str">
        <f>IF(A191=0," ",IF(B191="JUN",VLOOKUP(A191,Juniors!A$2:E$50,4,0),IF(B191="JOG",VLOOKUP(A191,Joggers!A$2:E$50,4,0),IF(B191="SEN",VLOOKUP(A191,Seniors!A$2:E$811,5,0),999))))</f>
        <v>m</v>
      </c>
      <c r="J191" s="3">
        <f>IF(A191=0," ",COUNTIFS(B$1:B190,B191,I$1:I190,I191) + 1)</f>
        <v>107</v>
      </c>
      <c r="K191" s="23" t="str">
        <f>IF(A191=0," ",IF(B191="JUN",VLOOKUP(A191,Juniors!A$2:E$50,5,0),IF(B191="JOG",VLOOKUP(A191,Joggers!A$2:E$50,5,0),IF(B191="SEN",VLOOKUP(A191,Seniors!A$2:E$811,2,0),999))))</f>
        <v>RPAC</v>
      </c>
      <c r="L191" s="3" t="str">
        <f>IF((A191=0)," ",IF((Results!C181&gt;9),Results!B181 &amp; ":" &amp; Results!C181, Results!B181 &amp; ":0" &amp; Results!C181))</f>
        <v>44:49</v>
      </c>
      <c r="M191" s="3">
        <f>IF(A191=0, " ", IF(B191="JUN", " ", IF(B191="JOG",2, IF(D191="S",COUNTIF(D192:D$445,"S")+Header!B$9 + 1,Header!B$9))))</f>
        <v>5</v>
      </c>
    </row>
    <row r="192" spans="1:13" x14ac:dyDescent="0.25">
      <c r="A192" s="23">
        <f>Results!A182</f>
        <v>1044</v>
      </c>
      <c r="B192" s="3" t="str">
        <f>IF(A192=0," ",IF(COUNTIF(Juniors!A$2:A$50,A192)&gt;0,"JUN",IF(COUNTIF(Joggers!A$2:A$50,A192)&gt;0,"JOG","SEN")))</f>
        <v>SEN</v>
      </c>
      <c r="C192" s="3">
        <f>IF(B192&lt;&gt;"SEN"," ",COUNTIFS(K$1:K191,K192,I$1:I191,I192,B$1:B191,B192)+1)</f>
        <v>5</v>
      </c>
      <c r="D192" s="3" t="str">
        <f t="shared" si="3"/>
        <v>S</v>
      </c>
      <c r="F192" s="33">
        <f>IF(A192=0," ",COUNTIF(B$1:B191,B192) + 1)</f>
        <v>156</v>
      </c>
      <c r="G192" s="23" t="str">
        <f>IF(A192=0," ",IF(B192="JUN",VLOOKUP(A192,Juniors!A$2:E$50,2,0),IF(B192="JOG",VLOOKUP(A192,Joggers!A$2:E$50,2,0),IF(B192="SEN",VLOOKUP(A192,Seniors!A$2:E$811,3,0),999))))</f>
        <v>Annette</v>
      </c>
      <c r="H192" s="23" t="str">
        <f>IF(A192=0," ",IF(B192="JUN",VLOOKUP(A192,Juniors!A$2:E$50,3,0),IF(B192="JOG",VLOOKUP(A192,Joggers!A$2:E$50,3,0),IF(B192="SEN",VLOOKUP(A192,Seniors!A$2:E$811,4,0),999))))</f>
        <v>Lee</v>
      </c>
      <c r="I192" s="3" t="str">
        <f>IF(A192=0," ",IF(B192="JUN",VLOOKUP(A192,Juniors!A$2:E$50,4,0),IF(B192="JOG",VLOOKUP(A192,Joggers!A$2:E$50,4,0),IF(B192="SEN",VLOOKUP(A192,Seniors!A$2:E$811,5,0),999))))</f>
        <v>f</v>
      </c>
      <c r="J192" s="3">
        <f>IF(A192=0," ",COUNTIFS(B$1:B191,B192,I$1:I191,I192) + 1)</f>
        <v>49</v>
      </c>
      <c r="K192" s="23" t="str">
        <f>IF(A192=0," ",IF(B192="JUN",VLOOKUP(A192,Juniors!A$2:E$50,5,0),IF(B192="JOG",VLOOKUP(A192,Joggers!A$2:E$50,5,0),IF(B192="SEN",VLOOKUP(A192,Seniors!A$2:E$811,2,0),999))))</f>
        <v>WH</v>
      </c>
      <c r="L192" s="3" t="str">
        <f>IF((A192=0)," ",IF((Results!C182&gt;9),Results!B182 &amp; ":" &amp; Results!C182, Results!B182 &amp; ":0" &amp; Results!C182))</f>
        <v>44:03</v>
      </c>
      <c r="M192" s="3">
        <f>IF(A192=0, " ", IF(B192="JUN", " ", IF(B192="JOG",2, IF(D192="S",COUNTIF(D193:D$445,"S")+Header!B$9 + 1,Header!B$9))))</f>
        <v>7</v>
      </c>
    </row>
    <row r="193" spans="1:13" x14ac:dyDescent="0.25">
      <c r="A193" s="23">
        <f>Results!A183</f>
        <v>494</v>
      </c>
      <c r="B193" s="3" t="str">
        <f>IF(A193=0," ",IF(COUNTIF(Juniors!A$2:A$50,A193)&gt;0,"JUN",IF(COUNTIF(Joggers!A$2:A$50,A193)&gt;0,"JOG","SEN")))</f>
        <v>SEN</v>
      </c>
      <c r="C193" s="3">
        <f>IF(B193&lt;&gt;"SEN"," ",COUNTIFS(K$1:K192,K193,I$1:I192,I193,B$1:B192,B193)+1)</f>
        <v>16</v>
      </c>
      <c r="D193" s="3" t="str">
        <f t="shared" si="3"/>
        <v xml:space="preserve"> </v>
      </c>
      <c r="F193" s="33">
        <f>IF(A193=0," ",COUNTIF(B$1:B192,B193) + 1)</f>
        <v>157</v>
      </c>
      <c r="G193" s="23" t="str">
        <f>IF(A193=0," ",IF(B193="JUN",VLOOKUP(A193,Juniors!A$2:E$50,2,0),IF(B193="JOG",VLOOKUP(A193,Joggers!A$2:E$50,2,0),IF(B193="SEN",VLOOKUP(A193,Seniors!A$2:E$811,3,0),999))))</f>
        <v>Abbey</v>
      </c>
      <c r="H193" s="23" t="str">
        <f>IF(A193=0," ",IF(B193="JUN",VLOOKUP(A193,Juniors!A$2:E$50,3,0),IF(B193="JOG",VLOOKUP(A193,Joggers!A$2:E$50,3,0),IF(B193="SEN",VLOOKUP(A193,Seniors!A$2:E$811,4,0),999))))</f>
        <v>Edwards</v>
      </c>
      <c r="I193" s="3" t="str">
        <f>IF(A193=0," ",IF(B193="JUN",VLOOKUP(A193,Juniors!A$2:E$50,4,0),IF(B193="JOG",VLOOKUP(A193,Joggers!A$2:E$50,4,0),IF(B193="SEN",VLOOKUP(A193,Seniors!A$2:E$811,5,0),999))))</f>
        <v>f</v>
      </c>
      <c r="J193" s="3">
        <f>IF(A193=0," ",COUNTIFS(B$1:B192,B193,I$1:I192,I193) + 1)</f>
        <v>50</v>
      </c>
      <c r="K193" s="23" t="str">
        <f>IF(A193=0," ",IF(B193="JUN",VLOOKUP(A193,Juniors!A$2:E$50,5,0),IF(B193="JOG",VLOOKUP(A193,Joggers!A$2:E$50,5,0),IF(B193="SEN",VLOOKUP(A193,Seniors!A$2:E$811,2,0),999))))</f>
        <v>DMV</v>
      </c>
      <c r="L193" s="3" t="str">
        <f>IF((A193=0)," ",IF((Results!C183&gt;9),Results!B183 &amp; ":" &amp; Results!C183, Results!B183 &amp; ":0" &amp; Results!C183))</f>
        <v>44:25</v>
      </c>
      <c r="M193" s="3">
        <f>IF(A193=0, " ", IF(B193="JUN", " ", IF(B193="JOG",2, IF(D193="S",COUNTIF(D194:D$445,"S")+Header!B$9 + 1,Header!B$9))))</f>
        <v>5</v>
      </c>
    </row>
    <row r="194" spans="1:13" x14ac:dyDescent="0.25">
      <c r="A194" s="23">
        <f>Results!A184</f>
        <v>809</v>
      </c>
      <c r="B194" s="3" t="str">
        <f>IF(A194=0," ",IF(COUNTIF(Juniors!A$2:A$50,A194)&gt;0,"JUN",IF(COUNTIF(Joggers!A$2:A$50,A194)&gt;0,"JOG","SEN")))</f>
        <v>SEN</v>
      </c>
      <c r="C194" s="3">
        <f>IF(B194&lt;&gt;"SEN"," ",COUNTIFS(K$1:K193,K194,I$1:I193,I194,B$1:B193,B194)+1)</f>
        <v>6</v>
      </c>
      <c r="D194" s="3" t="str">
        <f t="shared" si="3"/>
        <v xml:space="preserve"> </v>
      </c>
      <c r="F194" s="33">
        <f>IF(A194=0," ",COUNTIF(B$1:B193,B194) + 1)</f>
        <v>158</v>
      </c>
      <c r="G194" s="23" t="str">
        <f>IF(A194=0," ",IF(B194="JUN",VLOOKUP(A194,Juniors!A$2:E$50,2,0),IF(B194="JOG",VLOOKUP(A194,Joggers!A$2:E$50,2,0),IF(B194="SEN",VLOOKUP(A194,Seniors!A$2:E$811,3,0),999))))</f>
        <v>Lisa</v>
      </c>
      <c r="H194" s="23" t="str">
        <f>IF(A194=0," ",IF(B194="JUN",VLOOKUP(A194,Juniors!A$2:E$50,3,0),IF(B194="JOG",VLOOKUP(A194,Joggers!A$2:E$50,3,0),IF(B194="SEN",VLOOKUP(A194,Seniors!A$2:E$811,4,0),999))))</f>
        <v>Payn</v>
      </c>
      <c r="I194" s="3" t="str">
        <f>IF(A194=0," ",IF(B194="JUN",VLOOKUP(A194,Juniors!A$2:E$50,4,0),IF(B194="JOG",VLOOKUP(A194,Joggers!A$2:E$50,4,0),IF(B194="SEN",VLOOKUP(A194,Seniors!A$2:E$811,5,0),999))))</f>
        <v>f</v>
      </c>
      <c r="J194" s="3">
        <f>IF(A194=0," ",COUNTIFS(B$1:B193,B194,I$1:I193,I194) + 1)</f>
        <v>51</v>
      </c>
      <c r="K194" s="23" t="str">
        <f>IF(A194=0," ",IF(B194="JUN",VLOOKUP(A194,Juniors!A$2:E$50,5,0),IF(B194="JOG",VLOOKUP(A194,Joggers!A$2:E$50,5,0),IF(B194="SEN",VLOOKUP(A194,Seniors!A$2:E$811,2,0),999))))</f>
        <v>RPAC</v>
      </c>
      <c r="L194" s="3" t="str">
        <f>IF((A194=0)," ",IF((Results!C184&gt;9),Results!B184 &amp; ":" &amp; Results!C184, Results!B184 &amp; ":0" &amp; Results!C184))</f>
        <v>44:41</v>
      </c>
      <c r="M194" s="3">
        <f>IF(A194=0, " ", IF(B194="JUN", " ", IF(B194="JOG",2, IF(D194="S",COUNTIF(D195:D$445,"S")+Header!B$9 + 1,Header!B$9))))</f>
        <v>5</v>
      </c>
    </row>
    <row r="195" spans="1:13" x14ac:dyDescent="0.25">
      <c r="A195" s="23">
        <f>Results!A185</f>
        <v>1052</v>
      </c>
      <c r="B195" s="3" t="str">
        <f>IF(A195=0," ",IF(COUNTIF(Juniors!A$2:A$50,A195)&gt;0,"JUN",IF(COUNTIF(Joggers!A$2:A$50,A195)&gt;0,"JOG","SEN")))</f>
        <v>SEN</v>
      </c>
      <c r="C195" s="3">
        <f>IF(B195&lt;&gt;"SEN"," ",COUNTIFS(K$1:K194,K195,I$1:I194,I195,B$1:B194,B195)+1)</f>
        <v>6</v>
      </c>
      <c r="D195" s="3" t="str">
        <f t="shared" si="3"/>
        <v xml:space="preserve"> </v>
      </c>
      <c r="F195" s="33">
        <f>IF(A195=0," ",COUNTIF(B$1:B194,B195) + 1)</f>
        <v>159</v>
      </c>
      <c r="G195" s="23" t="str">
        <f>IF(A195=0," ",IF(B195="JUN",VLOOKUP(A195,Juniors!A$2:E$50,2,0),IF(B195="JOG",VLOOKUP(A195,Joggers!A$2:E$50,2,0),IF(B195="SEN",VLOOKUP(A195,Seniors!A$2:E$811,3,0),999))))</f>
        <v>Teresa</v>
      </c>
      <c r="H195" s="23" t="str">
        <f>IF(A195=0," ",IF(B195="JUN",VLOOKUP(A195,Juniors!A$2:E$50,3,0),IF(B195="JOG",VLOOKUP(A195,Joggers!A$2:E$50,3,0),IF(B195="SEN",VLOOKUP(A195,Seniors!A$2:E$811,4,0),999))))</f>
        <v>Male</v>
      </c>
      <c r="I195" s="3" t="str">
        <f>IF(A195=0," ",IF(B195="JUN",VLOOKUP(A195,Juniors!A$2:E$50,4,0),IF(B195="JOG",VLOOKUP(A195,Joggers!A$2:E$50,4,0),IF(B195="SEN",VLOOKUP(A195,Seniors!A$2:E$811,5,0),999))))</f>
        <v>f</v>
      </c>
      <c r="J195" s="3">
        <f>IF(A195=0," ",COUNTIFS(B$1:B194,B195,I$1:I194,I195) + 1)</f>
        <v>52</v>
      </c>
      <c r="K195" s="23" t="str">
        <f>IF(A195=0," ",IF(B195="JUN",VLOOKUP(A195,Juniors!A$2:E$50,5,0),IF(B195="JOG",VLOOKUP(A195,Joggers!A$2:E$50,5,0),IF(B195="SEN",VLOOKUP(A195,Seniors!A$2:E$811,2,0),999))))</f>
        <v>WH</v>
      </c>
      <c r="L195" s="3" t="str">
        <f>IF((A195=0)," ",IF((Results!C185&gt;9),Results!B185 &amp; ":" &amp; Results!C185, Results!B185 &amp; ":0" &amp; Results!C185))</f>
        <v>44:57</v>
      </c>
      <c r="M195" s="3">
        <f>IF(A195=0, " ", IF(B195="JUN", " ", IF(B195="JOG",2, IF(D195="S",COUNTIF(D196:D$445,"S")+Header!B$9 + 1,Header!B$9))))</f>
        <v>5</v>
      </c>
    </row>
    <row r="196" spans="1:13" x14ac:dyDescent="0.25">
      <c r="A196" s="23">
        <f>Results!A186</f>
        <v>1065</v>
      </c>
      <c r="B196" s="3" t="str">
        <f>IF(A196=0," ",IF(COUNTIF(Juniors!A$2:A$50,A196)&gt;0,"JUN",IF(COUNTIF(Joggers!A$2:A$50,A196)&gt;0,"JOG","SEN")))</f>
        <v>SEN</v>
      </c>
      <c r="C196" s="3">
        <f>IF(B196&lt;&gt;"SEN"," ",COUNTIFS(K$1:K195,K196,I$1:I195,I196,B$1:B195,B196)+1)</f>
        <v>10</v>
      </c>
      <c r="D196" s="3" t="str">
        <f t="shared" si="3"/>
        <v xml:space="preserve"> </v>
      </c>
      <c r="F196" s="33">
        <f>IF(A196=0," ",COUNTIF(B$1:B195,B196) + 1)</f>
        <v>160</v>
      </c>
      <c r="G196" s="23" t="str">
        <f>IF(A196=0," ",IF(B196="JUN",VLOOKUP(A196,Juniors!A$2:E$50,2,0),IF(B196="JOG",VLOOKUP(A196,Joggers!A$2:E$50,2,0),IF(B196="SEN",VLOOKUP(A196,Seniors!A$2:E$811,3,0),999))))</f>
        <v>Kevin</v>
      </c>
      <c r="H196" s="23" t="str">
        <f>IF(A196=0," ",IF(B196="JUN",VLOOKUP(A196,Juniors!A$2:E$50,3,0),IF(B196="JOG",VLOOKUP(A196,Joggers!A$2:E$50,3,0),IF(B196="SEN",VLOOKUP(A196,Seniors!A$2:E$811,4,0),999))))</f>
        <v>Scott</v>
      </c>
      <c r="I196" s="3" t="str">
        <f>IF(A196=0," ",IF(B196="JUN",VLOOKUP(A196,Juniors!A$2:E$50,4,0),IF(B196="JOG",VLOOKUP(A196,Joggers!A$2:E$50,4,0),IF(B196="SEN",VLOOKUP(A196,Seniors!A$2:E$811,5,0),999))))</f>
        <v>m</v>
      </c>
      <c r="J196" s="3">
        <f>IF(A196=0," ",COUNTIFS(B$1:B195,B196,I$1:I195,I196) + 1)</f>
        <v>108</v>
      </c>
      <c r="K196" s="23" t="str">
        <f>IF(A196=0," ",IF(B196="JUN",VLOOKUP(A196,Juniors!A$2:E$50,5,0),IF(B196="JOG",VLOOKUP(A196,Joggers!A$2:E$50,5,0),IF(B196="SEN",VLOOKUP(A196,Seniors!A$2:E$811,2,0),999))))</f>
        <v>WH</v>
      </c>
      <c r="L196" s="3" t="str">
        <f>IF((A196=0)," ",IF((Results!C186&gt;9),Results!B186 &amp; ":" &amp; Results!C186, Results!B186 &amp; ":0" &amp; Results!C186))</f>
        <v>45:00</v>
      </c>
      <c r="M196" s="3">
        <f>IF(A196=0, " ", IF(B196="JUN", " ", IF(B196="JOG",2, IF(D196="S",COUNTIF(D197:D$445,"S")+Header!B$9 + 1,Header!B$9))))</f>
        <v>5</v>
      </c>
    </row>
    <row r="197" spans="1:13" x14ac:dyDescent="0.25">
      <c r="A197" s="23">
        <f>Results!A187</f>
        <v>1056</v>
      </c>
      <c r="B197" s="3" t="str">
        <f>IF(A197=0," ",IF(COUNTIF(Juniors!A$2:A$50,A197)&gt;0,"JUN",IF(COUNTIF(Joggers!A$2:A$50,A197)&gt;0,"JOG","SEN")))</f>
        <v>SEN</v>
      </c>
      <c r="C197" s="3">
        <f>IF(B197&lt;&gt;"SEN"," ",COUNTIFS(K$1:K196,K197,I$1:I196,I197,B$1:B196,B197)+1)</f>
        <v>11</v>
      </c>
      <c r="D197" s="3" t="str">
        <f t="shared" si="3"/>
        <v xml:space="preserve"> </v>
      </c>
      <c r="F197" s="33">
        <f>IF(A197=0," ",COUNTIF(B$1:B196,B197) + 1)</f>
        <v>161</v>
      </c>
      <c r="G197" s="23" t="str">
        <f>IF(A197=0," ",IF(B197="JUN",VLOOKUP(A197,Juniors!A$2:E$50,2,0),IF(B197="JOG",VLOOKUP(A197,Joggers!A$2:E$50,2,0),IF(B197="SEN",VLOOKUP(A197,Seniors!A$2:E$811,3,0),999))))</f>
        <v>Len</v>
      </c>
      <c r="H197" s="23" t="str">
        <f>IF(A197=0," ",IF(B197="JUN",VLOOKUP(A197,Juniors!A$2:E$50,3,0),IF(B197="JOG",VLOOKUP(A197,Joggers!A$2:E$50,3,0),IF(B197="SEN",VLOOKUP(A197,Seniors!A$2:E$811,4,0),999))))</f>
        <v>Phillips</v>
      </c>
      <c r="I197" s="3" t="str">
        <f>IF(A197=0," ",IF(B197="JUN",VLOOKUP(A197,Juniors!A$2:E$50,4,0),IF(B197="JOG",VLOOKUP(A197,Joggers!A$2:E$50,4,0),IF(B197="SEN",VLOOKUP(A197,Seniors!A$2:E$811,5,0),999))))</f>
        <v>m</v>
      </c>
      <c r="J197" s="3">
        <f>IF(A197=0," ",COUNTIFS(B$1:B196,B197,I$1:I196,I197) + 1)</f>
        <v>109</v>
      </c>
      <c r="K197" s="23" t="str">
        <f>IF(A197=0," ",IF(B197="JUN",VLOOKUP(A197,Juniors!A$2:E$50,5,0),IF(B197="JOG",VLOOKUP(A197,Joggers!A$2:E$50,5,0),IF(B197="SEN",VLOOKUP(A197,Seniors!A$2:E$811,2,0),999))))</f>
        <v>WH</v>
      </c>
      <c r="L197" s="3" t="str">
        <f>IF((A197=0)," ",IF((Results!C187&gt;9),Results!B187 &amp; ":" &amp; Results!C187, Results!B187 &amp; ":0" &amp; Results!C187))</f>
        <v>45:04</v>
      </c>
      <c r="M197" s="3">
        <f>IF(A197=0, " ", IF(B197="JUN", " ", IF(B197="JOG",2, IF(D197="S",COUNTIF(D198:D$445,"S")+Header!B$9 + 1,Header!B$9))))</f>
        <v>5</v>
      </c>
    </row>
    <row r="198" spans="1:13" x14ac:dyDescent="0.25">
      <c r="A198" s="23">
        <f>Results!A188</f>
        <v>342</v>
      </c>
      <c r="B198" s="3" t="str">
        <f>IF(A198=0," ",IF(COUNTIF(Juniors!A$2:A$50,A198)&gt;0,"JUN",IF(COUNTIF(Joggers!A$2:A$50,A198)&gt;0,"JOG","SEN")))</f>
        <v>SEN</v>
      </c>
      <c r="C198" s="3">
        <f>IF(B198&lt;&gt;"SEN"," ",COUNTIFS(K$1:K197,K198,I$1:I197,I198,B$1:B197,B198)+1)</f>
        <v>27</v>
      </c>
      <c r="D198" s="3" t="str">
        <f t="shared" si="3"/>
        <v xml:space="preserve"> </v>
      </c>
      <c r="F198" s="33">
        <f>IF(A198=0," ",COUNTIF(B$1:B197,B198) + 1)</f>
        <v>162</v>
      </c>
      <c r="G198" s="23" t="str">
        <f>IF(A198=0," ",IF(B198="JUN",VLOOKUP(A198,Juniors!A$2:E$50,2,0),IF(B198="JOG",VLOOKUP(A198,Joggers!A$2:E$50,2,0),IF(B198="SEN",VLOOKUP(A198,Seniors!A$2:E$811,3,0),999))))</f>
        <v>Myles</v>
      </c>
      <c r="H198" s="23" t="str">
        <f>IF(A198=0," ",IF(B198="JUN",VLOOKUP(A198,Juniors!A$2:E$50,3,0),IF(B198="JOG",VLOOKUP(A198,Joggers!A$2:E$50,3,0),IF(B198="SEN",VLOOKUP(A198,Seniors!A$2:E$811,4,0),999))))</f>
        <v>Gilbertson</v>
      </c>
      <c r="I198" s="3" t="str">
        <f>IF(A198=0," ",IF(B198="JUN",VLOOKUP(A198,Juniors!A$2:E$50,4,0),IF(B198="JOG",VLOOKUP(A198,Joggers!A$2:E$50,4,0),IF(B198="SEN",VLOOKUP(A198,Seniors!A$2:E$811,5,0),999))))</f>
        <v>m</v>
      </c>
      <c r="J198" s="3">
        <f>IF(A198=0," ",COUNTIFS(B$1:B197,B198,I$1:I197,I198) + 1)</f>
        <v>110</v>
      </c>
      <c r="K198" s="23" t="str">
        <f>IF(A198=0," ",IF(B198="JUN",VLOOKUP(A198,Juniors!A$2:E$50,5,0),IF(B198="JOG",VLOOKUP(A198,Joggers!A$2:E$50,5,0),IF(B198="SEN",VLOOKUP(A198,Seniors!A$2:E$811,2,0),999))))</f>
        <v>DMV</v>
      </c>
      <c r="L198" s="3" t="str">
        <f>IF((A198=0)," ",IF((Results!C188&gt;9),Results!B188 &amp; ":" &amp; Results!C188, Results!B188 &amp; ":0" &amp; Results!C188))</f>
        <v>45:58</v>
      </c>
      <c r="M198" s="3">
        <f>IF(A198=0, " ", IF(B198="JUN", " ", IF(B198="JOG",2, IF(D198="S",COUNTIF(D199:D$445,"S")+Header!B$9 + 1,Header!B$9))))</f>
        <v>5</v>
      </c>
    </row>
    <row r="199" spans="1:13" x14ac:dyDescent="0.25">
      <c r="A199" s="23">
        <f>Results!A189</f>
        <v>1294</v>
      </c>
      <c r="B199" s="3" t="str">
        <f>IF(A199=0," ",IF(COUNTIF(Juniors!A$2:A$50,A199)&gt;0,"JUN",IF(COUNTIF(Joggers!A$2:A$50,A199)&gt;0,"JOG","SEN")))</f>
        <v>SEN</v>
      </c>
      <c r="C199" s="3">
        <f>IF(B199&lt;&gt;"SEN"," ",COUNTIFS(K$1:K198,K199,I$1:I198,I199,B$1:B198,B199)+1)</f>
        <v>10</v>
      </c>
      <c r="D199" s="3" t="str">
        <f t="shared" si="3"/>
        <v xml:space="preserve"> </v>
      </c>
      <c r="F199" s="33">
        <f>IF(A199=0," ",COUNTIF(B$1:B198,B199) + 1)</f>
        <v>163</v>
      </c>
      <c r="G199" s="23" t="str">
        <f>IF(A199=0," ",IF(B199="JUN",VLOOKUP(A199,Juniors!A$2:E$50,2,0),IF(B199="JOG",VLOOKUP(A199,Joggers!A$2:E$50,2,0),IF(B199="SEN",VLOOKUP(A199,Seniors!A$2:E$811,3,0),999))))</f>
        <v>Susie</v>
      </c>
      <c r="H199" s="23" t="str">
        <f>IF(A199=0," ",IF(B199="JUN",VLOOKUP(A199,Juniors!A$2:E$50,3,0),IF(B199="JOG",VLOOKUP(A199,Joggers!A$2:E$50,3,0),IF(B199="SEN",VLOOKUP(A199,Seniors!A$2:E$811,4,0),999))))</f>
        <v>O'Connor</v>
      </c>
      <c r="I199" s="3" t="str">
        <f>IF(A199=0," ",IF(B199="JUN",VLOOKUP(A199,Juniors!A$2:E$50,4,0),IF(B199="JOG",VLOOKUP(A199,Joggers!A$2:E$50,4,0),IF(B199="SEN",VLOOKUP(A199,Seniors!A$2:E$811,5,0),999))))</f>
        <v>f</v>
      </c>
      <c r="J199" s="3">
        <f>IF(A199=0," ",COUNTIFS(B$1:B198,B199,I$1:I198,I199) + 1)</f>
        <v>53</v>
      </c>
      <c r="K199" s="23" t="str">
        <f>IF(A199=0," ",IF(B199="JUN",VLOOKUP(A199,Juniors!A$2:E$50,5,0),IF(B199="JOG",VLOOKUP(A199,Joggers!A$2:E$50,5,0),IF(B199="SEN",VLOOKUP(A199,Seniors!A$2:E$811,2,0),999))))</f>
        <v>WW</v>
      </c>
      <c r="L199" s="3" t="str">
        <f>IF((A199=0)," ",IF((Results!C189&gt;9),Results!B189 &amp; ":" &amp; Results!C189, Results!B189 &amp; ":0" &amp; Results!C189))</f>
        <v>45:21</v>
      </c>
      <c r="M199" s="3">
        <f>IF(A199=0, " ", IF(B199="JUN", " ", IF(B199="JOG",2, IF(D199="S",COUNTIF(D200:D$445,"S")+Header!B$9 + 1,Header!B$9))))</f>
        <v>5</v>
      </c>
    </row>
    <row r="200" spans="1:13" x14ac:dyDescent="0.25">
      <c r="A200" s="23">
        <f>Results!A190</f>
        <v>503</v>
      </c>
      <c r="B200" s="3" t="str">
        <f>IF(A200=0," ",IF(COUNTIF(Juniors!A$2:A$50,A200)&gt;0,"JUN",IF(COUNTIF(Joggers!A$2:A$50,A200)&gt;0,"JOG","SEN")))</f>
        <v>SEN</v>
      </c>
      <c r="C200" s="3">
        <f>IF(B200&lt;&gt;"SEN"," ",COUNTIFS(K$1:K199,K200,I$1:I199,I200,B$1:B199,B200)+1)</f>
        <v>17</v>
      </c>
      <c r="D200" s="3" t="str">
        <f t="shared" si="3"/>
        <v xml:space="preserve"> </v>
      </c>
      <c r="F200" s="33">
        <f>IF(A200=0," ",COUNTIF(B$1:B199,B200) + 1)</f>
        <v>164</v>
      </c>
      <c r="G200" s="23" t="str">
        <f>IF(A200=0," ",IF(B200="JUN",VLOOKUP(A200,Juniors!A$2:E$50,2,0),IF(B200="JOG",VLOOKUP(A200,Joggers!A$2:E$50,2,0),IF(B200="SEN",VLOOKUP(A200,Seniors!A$2:E$811,3,0),999))))</f>
        <v>Heather</v>
      </c>
      <c r="H200" s="23" t="str">
        <f>IF(A200=0," ",IF(B200="JUN",VLOOKUP(A200,Juniors!A$2:E$50,3,0),IF(B200="JOG",VLOOKUP(A200,Joggers!A$2:E$50,3,0),IF(B200="SEN",VLOOKUP(A200,Seniors!A$2:E$811,4,0),999))))</f>
        <v>Law</v>
      </c>
      <c r="I200" s="3" t="str">
        <f>IF(A200=0," ",IF(B200="JUN",VLOOKUP(A200,Juniors!A$2:E$50,4,0),IF(B200="JOG",VLOOKUP(A200,Joggers!A$2:E$50,4,0),IF(B200="SEN",VLOOKUP(A200,Seniors!A$2:E$811,5,0),999))))</f>
        <v>f</v>
      </c>
      <c r="J200" s="3">
        <f>IF(A200=0," ",COUNTIFS(B$1:B199,B200,I$1:I199,I200) + 1)</f>
        <v>54</v>
      </c>
      <c r="K200" s="23" t="str">
        <f>IF(A200=0," ",IF(B200="JUN",VLOOKUP(A200,Juniors!A$2:E$50,5,0),IF(B200="JOG",VLOOKUP(A200,Joggers!A$2:E$50,5,0),IF(B200="SEN",VLOOKUP(A200,Seniors!A$2:E$811,2,0),999))))</f>
        <v>DMV</v>
      </c>
      <c r="L200" s="3" t="str">
        <f>IF((A200=0)," ",IF((Results!C190&gt;9),Results!B190 &amp; ":" &amp; Results!C190, Results!B190 &amp; ":0" &amp; Results!C190))</f>
        <v>45:29</v>
      </c>
      <c r="M200" s="3">
        <f>IF(A200=0, " ", IF(B200="JUN", " ", IF(B200="JOG",2, IF(D200="S",COUNTIF(D201:D$445,"S")+Header!B$9 + 1,Header!B$9))))</f>
        <v>5</v>
      </c>
    </row>
    <row r="201" spans="1:13" x14ac:dyDescent="0.25">
      <c r="A201" s="23">
        <f>Results!A191</f>
        <v>480</v>
      </c>
      <c r="B201" s="3" t="str">
        <f>IF(A201=0," ",IF(COUNTIF(Juniors!A$2:A$50,A201)&gt;0,"JUN",IF(COUNTIF(Joggers!A$2:A$50,A201)&gt;0,"JOG","SEN")))</f>
        <v>SEN</v>
      </c>
      <c r="C201" s="3">
        <f>IF(B201&lt;&gt;"SEN"," ",COUNTIFS(K$1:K200,K201,I$1:I200,I201,B$1:B200,B201)+1)</f>
        <v>18</v>
      </c>
      <c r="D201" s="3" t="str">
        <f t="shared" si="3"/>
        <v xml:space="preserve"> </v>
      </c>
      <c r="F201" s="33">
        <f>IF(A201=0," ",COUNTIF(B$1:B200,B201) + 1)</f>
        <v>165</v>
      </c>
      <c r="G201" s="23" t="str">
        <f>IF(A201=0," ",IF(B201="JUN",VLOOKUP(A201,Juniors!A$2:E$50,2,0),IF(B201="JOG",VLOOKUP(A201,Joggers!A$2:E$50,2,0),IF(B201="SEN",VLOOKUP(A201,Seniors!A$2:E$811,3,0),999))))</f>
        <v>Rebecca</v>
      </c>
      <c r="H201" s="23" t="str">
        <f>IF(A201=0," ",IF(B201="JUN",VLOOKUP(A201,Juniors!A$2:E$50,3,0),IF(B201="JOG",VLOOKUP(A201,Joggers!A$2:E$50,3,0),IF(B201="SEN",VLOOKUP(A201,Seniors!A$2:E$811,4,0),999))))</f>
        <v>Sykes</v>
      </c>
      <c r="I201" s="3" t="str">
        <f>IF(A201=0," ",IF(B201="JUN",VLOOKUP(A201,Juniors!A$2:E$50,4,0),IF(B201="JOG",VLOOKUP(A201,Joggers!A$2:E$50,4,0),IF(B201="SEN",VLOOKUP(A201,Seniors!A$2:E$811,5,0),999))))</f>
        <v>f</v>
      </c>
      <c r="J201" s="3">
        <f>IF(A201=0," ",COUNTIFS(B$1:B200,B201,I$1:I200,I201) + 1)</f>
        <v>55</v>
      </c>
      <c r="K201" s="23" t="str">
        <f>IF(A201=0," ",IF(B201="JUN",VLOOKUP(A201,Juniors!A$2:E$50,5,0),IF(B201="JOG",VLOOKUP(A201,Joggers!A$2:E$50,5,0),IF(B201="SEN",VLOOKUP(A201,Seniors!A$2:E$811,2,0),999))))</f>
        <v>DMV</v>
      </c>
      <c r="L201" s="3" t="str">
        <f>IF((A201=0)," ",IF((Results!C191&gt;9),Results!B191 &amp; ":" &amp; Results!C191, Results!B191 &amp; ":0" &amp; Results!C191))</f>
        <v>45:39</v>
      </c>
      <c r="M201" s="3">
        <f>IF(A201=0, " ", IF(B201="JUN", " ", IF(B201="JOG",2, IF(D201="S",COUNTIF(D202:D$445,"S")+Header!B$9 + 1,Header!B$9))))</f>
        <v>5</v>
      </c>
    </row>
    <row r="202" spans="1:13" x14ac:dyDescent="0.25">
      <c r="A202" s="23">
        <f>Results!A193</f>
        <v>361</v>
      </c>
      <c r="B202" s="3" t="str">
        <f>IF(A202=0," ",IF(COUNTIF(Juniors!A$2:A$50,A202)&gt;0,"JUN",IF(COUNTIF(Joggers!A$2:A$50,A202)&gt;0,"JOG","SEN")))</f>
        <v>SEN</v>
      </c>
      <c r="C202" s="3">
        <f>IF(B202&lt;&gt;"SEN"," ",COUNTIFS(K$1:K201,K202,I$1:I201,I202,B$1:B201,B202)+1)</f>
        <v>28</v>
      </c>
      <c r="D202" s="3" t="str">
        <f t="shared" si="3"/>
        <v xml:space="preserve"> </v>
      </c>
      <c r="F202" s="33">
        <f>IF(A202=0," ",COUNTIF(B$1:B201,B202) + 1)</f>
        <v>166</v>
      </c>
      <c r="G202" s="23" t="str">
        <f>IF(A202=0," ",IF(B202="JUN",VLOOKUP(A202,Juniors!A$2:E$50,2,0),IF(B202="JOG",VLOOKUP(A202,Joggers!A$2:E$50,2,0),IF(B202="SEN",VLOOKUP(A202,Seniors!A$2:E$811,3,0),999))))</f>
        <v>David</v>
      </c>
      <c r="H202" s="23" t="str">
        <f>IF(A202=0," ",IF(B202="JUN",VLOOKUP(A202,Juniors!A$2:E$50,3,0),IF(B202="JOG",VLOOKUP(A202,Joggers!A$2:E$50,3,0),IF(B202="SEN",VLOOKUP(A202,Seniors!A$2:E$811,4,0),999))))</f>
        <v>Moore</v>
      </c>
      <c r="I202" s="3" t="str">
        <f>IF(A202=0," ",IF(B202="JUN",VLOOKUP(A202,Juniors!A$2:E$50,4,0),IF(B202="JOG",VLOOKUP(A202,Joggers!A$2:E$50,4,0),IF(B202="SEN",VLOOKUP(A202,Seniors!A$2:E$811,5,0),999))))</f>
        <v>m</v>
      </c>
      <c r="J202" s="3">
        <f>IF(A202=0," ",COUNTIFS(B$1:B201,B202,I$1:I201,I202) + 1)</f>
        <v>111</v>
      </c>
      <c r="K202" s="23" t="str">
        <f>IF(A202=0," ",IF(B202="JUN",VLOOKUP(A202,Juniors!A$2:E$50,5,0),IF(B202="JOG",VLOOKUP(A202,Joggers!A$2:E$50,5,0),IF(B202="SEN",VLOOKUP(A202,Seniors!A$2:E$811,2,0),999))))</f>
        <v>DMV</v>
      </c>
      <c r="L202" s="3" t="str">
        <f>IF((A202=0)," ",IF((Results!C193&gt;9),Results!B193 &amp; ":" &amp; Results!C193, Results!B193 &amp; ":0" &amp; Results!C193))</f>
        <v>46:35</v>
      </c>
      <c r="M202" s="3">
        <f>IF(A202=0, " ", IF(B202="JUN", " ", IF(B202="JOG",2, IF(D202="S",COUNTIF(D203:D$445,"S")+Header!B$9 + 1,Header!B$9))))</f>
        <v>5</v>
      </c>
    </row>
    <row r="203" spans="1:13" x14ac:dyDescent="0.25">
      <c r="A203" s="23">
        <f>Results!A194</f>
        <v>377</v>
      </c>
      <c r="B203" s="3" t="str">
        <f>IF(A203=0," ",IF(COUNTIF(Juniors!A$2:A$50,A203)&gt;0,"JUN",IF(COUNTIF(Joggers!A$2:A$50,A203)&gt;0,"JOG","SEN")))</f>
        <v>SEN</v>
      </c>
      <c r="C203" s="3">
        <f>IF(B203&lt;&gt;"SEN"," ",COUNTIFS(K$1:K202,K203,I$1:I202,I203,B$1:B202,B203)+1)</f>
        <v>29</v>
      </c>
      <c r="D203" s="3" t="str">
        <f t="shared" si="3"/>
        <v xml:space="preserve"> </v>
      </c>
      <c r="F203" s="33">
        <f>IF(A203=0," ",COUNTIF(B$1:B202,B203) + 1)</f>
        <v>167</v>
      </c>
      <c r="G203" s="23" t="str">
        <f>IF(A203=0," ",IF(B203="JUN",VLOOKUP(A203,Juniors!A$2:E$50,2,0),IF(B203="JOG",VLOOKUP(A203,Joggers!A$2:E$50,2,0),IF(B203="SEN",VLOOKUP(A203,Seniors!A$2:E$811,3,0),999))))</f>
        <v>Hideo</v>
      </c>
      <c r="H203" s="23" t="str">
        <f>IF(A203=0," ",IF(B203="JUN",VLOOKUP(A203,Juniors!A$2:E$50,3,0),IF(B203="JOG",VLOOKUP(A203,Joggers!A$2:E$50,3,0),IF(B203="SEN",VLOOKUP(A203,Seniors!A$2:E$811,4,0),999))))</f>
        <v>Takano</v>
      </c>
      <c r="I203" s="3" t="str">
        <f>IF(A203=0," ",IF(B203="JUN",VLOOKUP(A203,Juniors!A$2:E$50,4,0),IF(B203="JOG",VLOOKUP(A203,Joggers!A$2:E$50,4,0),IF(B203="SEN",VLOOKUP(A203,Seniors!A$2:E$811,5,0),999))))</f>
        <v>m</v>
      </c>
      <c r="J203" s="3">
        <f>IF(A203=0," ",COUNTIFS(B$1:B202,B203,I$1:I202,I203) + 1)</f>
        <v>112</v>
      </c>
      <c r="K203" s="23" t="str">
        <f>IF(A203=0," ",IF(B203="JUN",VLOOKUP(A203,Juniors!A$2:E$50,5,0),IF(B203="JOG",VLOOKUP(A203,Joggers!A$2:E$50,5,0),IF(B203="SEN",VLOOKUP(A203,Seniors!A$2:E$811,2,0),999))))</f>
        <v>DMV</v>
      </c>
      <c r="L203" s="3" t="str">
        <f>IF((A203=0)," ",IF((Results!C194&gt;9),Results!B194 &amp; ":" &amp; Results!C194, Results!B194 &amp; ":0" &amp; Results!C194))</f>
        <v>46:35</v>
      </c>
      <c r="M203" s="3">
        <f>IF(A203=0, " ", IF(B203="JUN", " ", IF(B203="JOG",2, IF(D203="S",COUNTIF(D204:D$445,"S")+Header!B$9 + 1,Header!B$9))))</f>
        <v>5</v>
      </c>
    </row>
    <row r="204" spans="1:13" x14ac:dyDescent="0.25">
      <c r="A204" s="23">
        <f>Results!A195</f>
        <v>619</v>
      </c>
      <c r="B204" s="3" t="str">
        <f>IF(A204=0," ",IF(COUNTIF(Juniors!A$2:A$50,A204)&gt;0,"JUN",IF(COUNTIF(Joggers!A$2:A$50,A204)&gt;0,"JOG","SEN")))</f>
        <v>SEN</v>
      </c>
      <c r="C204" s="3">
        <f>IF(B204&lt;&gt;"SEN"," ",COUNTIFS(K$1:K203,K204,I$1:I203,I204,B$1:B203,B204)+1)</f>
        <v>12</v>
      </c>
      <c r="D204" s="3" t="str">
        <f t="shared" si="3"/>
        <v xml:space="preserve"> </v>
      </c>
      <c r="F204" s="33">
        <f>IF(A204=0," ",COUNTIF(B$1:B203,B204) + 1)</f>
        <v>168</v>
      </c>
      <c r="G204" s="23" t="str">
        <f>IF(A204=0," ",IF(B204="JUN",VLOOKUP(A204,Juniors!A$2:E$50,2,0),IF(B204="JOG",VLOOKUP(A204,Joggers!A$2:E$50,2,0),IF(B204="SEN",VLOOKUP(A204,Seniors!A$2:E$811,3,0),999))))</f>
        <v>Martin</v>
      </c>
      <c r="H204" s="23" t="str">
        <f>IF(A204=0," ",IF(B204="JUN",VLOOKUP(A204,Juniors!A$2:E$50,3,0),IF(B204="JOG",VLOOKUP(A204,Joggers!A$2:E$50,3,0),IF(B204="SEN",VLOOKUP(A204,Seniors!A$2:E$811,4,0),999))))</f>
        <v>Williams</v>
      </c>
      <c r="I204" s="3" t="str">
        <f>IF(A204=0," ",IF(B204="JUN",VLOOKUP(A204,Juniors!A$2:E$50,4,0),IF(B204="JOG",VLOOKUP(A204,Joggers!A$2:E$50,4,0),IF(B204="SEN",VLOOKUP(A204,Seniors!A$2:E$811,5,0),999))))</f>
        <v>m</v>
      </c>
      <c r="J204" s="3">
        <f>IF(A204=0," ",COUNTIFS(B$1:B203,B204,I$1:I203,I204) + 1)</f>
        <v>113</v>
      </c>
      <c r="K204" s="23" t="str">
        <f>IF(A204=0," ",IF(B204="JUN",VLOOKUP(A204,Juniors!A$2:E$50,5,0),IF(B204="JOG",VLOOKUP(A204,Joggers!A$2:E$50,5,0),IF(B204="SEN",VLOOKUP(A204,Seniors!A$2:E$811,2,0),999))))</f>
        <v>EO</v>
      </c>
      <c r="L204" s="3" t="str">
        <f>IF((A204=0)," ",IF((Results!C195&gt;9),Results!B195 &amp; ":" &amp; Results!C195, Results!B195 &amp; ":0" &amp; Results!C195))</f>
        <v>46:39</v>
      </c>
      <c r="M204" s="3">
        <f>IF(A204=0, " ", IF(B204="JUN", " ", IF(B204="JOG",2, IF(D204="S",COUNTIF(D205:D$445,"S")+Header!B$9 + 1,Header!B$9))))</f>
        <v>5</v>
      </c>
    </row>
    <row r="205" spans="1:13" x14ac:dyDescent="0.25">
      <c r="A205" s="23">
        <f>Results!A196</f>
        <v>454</v>
      </c>
      <c r="B205" s="3" t="str">
        <f>IF(A205=0," ",IF(COUNTIF(Juniors!A$2:A$50,A205)&gt;0,"JUN",IF(COUNTIF(Joggers!A$2:A$50,A205)&gt;0,"JOG","SEN")))</f>
        <v>SEN</v>
      </c>
      <c r="C205" s="3">
        <f>IF(B205&lt;&gt;"SEN"," ",COUNTIFS(K$1:K204,K205,I$1:I204,I205,B$1:B204,B205)+1)</f>
        <v>19</v>
      </c>
      <c r="D205" s="3" t="str">
        <f t="shared" si="3"/>
        <v xml:space="preserve"> </v>
      </c>
      <c r="F205" s="33">
        <f>IF(A205=0," ",COUNTIF(B$1:B204,B205) + 1)</f>
        <v>169</v>
      </c>
      <c r="G205" s="23" t="str">
        <f>IF(A205=0," ",IF(B205="JUN",VLOOKUP(A205,Juniors!A$2:E$50,2,0),IF(B205="JOG",VLOOKUP(A205,Joggers!A$2:E$50,2,0),IF(B205="SEN",VLOOKUP(A205,Seniors!A$2:E$811,3,0),999))))</f>
        <v>Fiona</v>
      </c>
      <c r="H205" s="23" t="str">
        <f>IF(A205=0," ",IF(B205="JUN",VLOOKUP(A205,Juniors!A$2:E$50,3,0),IF(B205="JOG",VLOOKUP(A205,Joggers!A$2:E$50,3,0),IF(B205="SEN",VLOOKUP(A205,Seniors!A$2:E$811,4,0),999))))</f>
        <v>Fidgett</v>
      </c>
      <c r="I205" s="3" t="str">
        <f>IF(A205=0," ",IF(B205="JUN",VLOOKUP(A205,Juniors!A$2:E$50,4,0),IF(B205="JOG",VLOOKUP(A205,Joggers!A$2:E$50,4,0),IF(B205="SEN",VLOOKUP(A205,Seniors!A$2:E$811,5,0),999))))</f>
        <v>f</v>
      </c>
      <c r="J205" s="3">
        <f>IF(A205=0," ",COUNTIFS(B$1:B204,B205,I$1:I204,I205) + 1)</f>
        <v>56</v>
      </c>
      <c r="K205" s="23" t="str">
        <f>IF(A205=0," ",IF(B205="JUN",VLOOKUP(A205,Juniors!A$2:E$50,5,0),IF(B205="JOG",VLOOKUP(A205,Joggers!A$2:E$50,5,0),IF(B205="SEN",VLOOKUP(A205,Seniors!A$2:E$811,2,0),999))))</f>
        <v>DMV</v>
      </c>
      <c r="L205" s="3" t="str">
        <f>IF((A205=0)," ",IF((Results!C196&gt;9),Results!B196 &amp; ":" &amp; Results!C196, Results!B196 &amp; ":0" &amp; Results!C196))</f>
        <v>46:10</v>
      </c>
      <c r="M205" s="3">
        <f>IF(A205=0, " ", IF(B205="JUN", " ", IF(B205="JOG",2, IF(D205="S",COUNTIF(D206:D$445,"S")+Header!B$9 + 1,Header!B$9))))</f>
        <v>5</v>
      </c>
    </row>
    <row r="206" spans="1:13" x14ac:dyDescent="0.25">
      <c r="A206" s="23">
        <f>Results!A197</f>
        <v>506</v>
      </c>
      <c r="B206" s="3" t="str">
        <f>IF(A206=0," ",IF(COUNTIF(Juniors!A$2:A$50,A206)&gt;0,"JUN",IF(COUNTIF(Joggers!A$2:A$50,A206)&gt;0,"JOG","SEN")))</f>
        <v>SEN</v>
      </c>
      <c r="C206" s="3">
        <f>IF(B206&lt;&gt;"SEN"," ",COUNTIFS(K$1:K205,K206,I$1:I205,I206,B$1:B205,B206)+1)</f>
        <v>20</v>
      </c>
      <c r="D206" s="3" t="str">
        <f t="shared" si="3"/>
        <v xml:space="preserve"> </v>
      </c>
      <c r="F206" s="33">
        <f>IF(A206=0," ",COUNTIF(B$1:B205,B206) + 1)</f>
        <v>170</v>
      </c>
      <c r="G206" s="23" t="str">
        <f>IF(A206=0," ",IF(B206="JUN",VLOOKUP(A206,Juniors!A$2:E$50,2,0),IF(B206="JOG",VLOOKUP(A206,Joggers!A$2:E$50,2,0),IF(B206="SEN",VLOOKUP(A206,Seniors!A$2:E$811,3,0),999))))</f>
        <v>Carolynn</v>
      </c>
      <c r="H206" s="23" t="str">
        <f>IF(A206=0," ",IF(B206="JUN",VLOOKUP(A206,Juniors!A$2:E$50,3,0),IF(B206="JOG",VLOOKUP(A206,Joggers!A$2:E$50,3,0),IF(B206="SEN",VLOOKUP(A206,Seniors!A$2:E$811,4,0),999))))</f>
        <v>Amos</v>
      </c>
      <c r="I206" s="3" t="str">
        <f>IF(A206=0," ",IF(B206="JUN",VLOOKUP(A206,Juniors!A$2:E$50,4,0),IF(B206="JOG",VLOOKUP(A206,Joggers!A$2:E$50,4,0),IF(B206="SEN",VLOOKUP(A206,Seniors!A$2:E$811,5,0),999))))</f>
        <v>f</v>
      </c>
      <c r="J206" s="3">
        <f>IF(A206=0," ",COUNTIFS(B$1:B205,B206,I$1:I205,I206) + 1)</f>
        <v>57</v>
      </c>
      <c r="K206" s="23" t="str">
        <f>IF(A206=0," ",IF(B206="JUN",VLOOKUP(A206,Juniors!A$2:E$50,5,0),IF(B206="JOG",VLOOKUP(A206,Joggers!A$2:E$50,5,0),IF(B206="SEN",VLOOKUP(A206,Seniors!A$2:E$811,2,0),999))))</f>
        <v>DMV</v>
      </c>
      <c r="L206" s="3" t="str">
        <f>IF((A206=0)," ",IF((Results!C197&gt;9),Results!B197 &amp; ":" &amp; Results!C197, Results!B197 &amp; ":0" &amp; Results!C197))</f>
        <v>46:12</v>
      </c>
      <c r="M206" s="3">
        <f>IF(A206=0, " ", IF(B206="JUN", " ", IF(B206="JOG",2, IF(D206="S",COUNTIF(D207:D$445,"S")+Header!B$9 + 1,Header!B$9))))</f>
        <v>5</v>
      </c>
    </row>
    <row r="207" spans="1:13" x14ac:dyDescent="0.25">
      <c r="A207" s="23">
        <f>Results!A198</f>
        <v>1322</v>
      </c>
      <c r="B207" s="3" t="str">
        <f>IF(A207=0," ",IF(COUNTIF(Juniors!A$2:A$50,A207)&gt;0,"JUN",IF(COUNTIF(Joggers!A$2:A$50,A207)&gt;0,"JOG","SEN")))</f>
        <v>SEN</v>
      </c>
      <c r="C207" s="3">
        <f>IF(B207&lt;&gt;"SEN"," ",COUNTIFS(K$1:K206,K207,I$1:I206,I207,B$1:B206,B207)+1)</f>
        <v>11</v>
      </c>
      <c r="D207" s="3" t="str">
        <f t="shared" si="3"/>
        <v xml:space="preserve"> </v>
      </c>
      <c r="F207" s="33">
        <f>IF(A207=0," ",COUNTIF(B$1:B206,B207) + 1)</f>
        <v>171</v>
      </c>
      <c r="G207" s="23" t="str">
        <f>IF(A207=0," ",IF(B207="JUN",VLOOKUP(A207,Juniors!A$2:E$50,2,0),IF(B207="JOG",VLOOKUP(A207,Joggers!A$2:E$50,2,0),IF(B207="SEN",VLOOKUP(A207,Seniors!A$2:E$811,3,0),999))))</f>
        <v>Lisa</v>
      </c>
      <c r="H207" s="23" t="str">
        <f>IF(A207=0," ",IF(B207="JUN",VLOOKUP(A207,Juniors!A$2:E$50,3,0),IF(B207="JOG",VLOOKUP(A207,Joggers!A$2:E$50,3,0),IF(B207="SEN",VLOOKUP(A207,Seniors!A$2:E$811,4,0),999))))</f>
        <v>Rippon</v>
      </c>
      <c r="I207" s="3" t="str">
        <f>IF(A207=0," ",IF(B207="JUN",VLOOKUP(A207,Juniors!A$2:E$50,4,0),IF(B207="JOG",VLOOKUP(A207,Joggers!A$2:E$50,4,0),IF(B207="SEN",VLOOKUP(A207,Seniors!A$2:E$811,5,0),999))))</f>
        <v>f</v>
      </c>
      <c r="J207" s="3">
        <f>IF(A207=0," ",COUNTIFS(B$1:B206,B207,I$1:I206,I207) + 1)</f>
        <v>58</v>
      </c>
      <c r="K207" s="23" t="str">
        <f>IF(A207=0," ",IF(B207="JUN",VLOOKUP(A207,Juniors!A$2:E$50,5,0),IF(B207="JOG",VLOOKUP(A207,Joggers!A$2:E$50,5,0),IF(B207="SEN",VLOOKUP(A207,Seniors!A$2:E$811,2,0),999))))</f>
        <v>WW</v>
      </c>
      <c r="L207" s="3" t="str">
        <f>IF((A207=0)," ",IF((Results!C198&gt;9),Results!B198 &amp; ":" &amp; Results!C198, Results!B198 &amp; ":0" &amp; Results!C198))</f>
        <v>46:20</v>
      </c>
      <c r="M207" s="3">
        <f>IF(A207=0, " ", IF(B207="JUN", " ", IF(B207="JOG",2, IF(D207="S",COUNTIF(D208:D$445,"S")+Header!B$9 + 1,Header!B$9))))</f>
        <v>5</v>
      </c>
    </row>
    <row r="208" spans="1:13" x14ac:dyDescent="0.25">
      <c r="A208" s="23">
        <f>Results!A199</f>
        <v>483</v>
      </c>
      <c r="B208" s="3" t="str">
        <f>IF(A208=0," ",IF(COUNTIF(Juniors!A$2:A$50,A208)&gt;0,"JUN",IF(COUNTIF(Joggers!A$2:A$50,A208)&gt;0,"JOG","SEN")))</f>
        <v>SEN</v>
      </c>
      <c r="C208" s="3">
        <f>IF(B208&lt;&gt;"SEN"," ",COUNTIFS(K$1:K207,K208,I$1:I207,I208,B$1:B207,B208)+1)</f>
        <v>21</v>
      </c>
      <c r="D208" s="3" t="str">
        <f t="shared" si="3"/>
        <v xml:space="preserve"> </v>
      </c>
      <c r="F208" s="33">
        <f>IF(A208=0," ",COUNTIF(B$1:B207,B208) + 1)</f>
        <v>172</v>
      </c>
      <c r="G208" s="23" t="str">
        <f>IF(A208=0," ",IF(B208="JUN",VLOOKUP(A208,Juniors!A$2:E$50,2,0),IF(B208="JOG",VLOOKUP(A208,Joggers!A$2:E$50,2,0),IF(B208="SEN",VLOOKUP(A208,Seniors!A$2:E$811,3,0),999))))</f>
        <v>Wendy</v>
      </c>
      <c r="H208" s="23" t="str">
        <f>IF(A208=0," ",IF(B208="JUN",VLOOKUP(A208,Juniors!A$2:E$50,3,0),IF(B208="JOG",VLOOKUP(A208,Joggers!A$2:E$50,3,0),IF(B208="SEN",VLOOKUP(A208,Seniors!A$2:E$811,4,0),999))))</f>
        <v>Wakelin</v>
      </c>
      <c r="I208" s="3" t="str">
        <f>IF(A208=0," ",IF(B208="JUN",VLOOKUP(A208,Juniors!A$2:E$50,4,0),IF(B208="JOG",VLOOKUP(A208,Joggers!A$2:E$50,4,0),IF(B208="SEN",VLOOKUP(A208,Seniors!A$2:E$811,5,0),999))))</f>
        <v>f</v>
      </c>
      <c r="J208" s="3">
        <f>IF(A208=0," ",COUNTIFS(B$1:B207,B208,I$1:I207,I208) + 1)</f>
        <v>59</v>
      </c>
      <c r="K208" s="23" t="str">
        <f>IF(A208=0," ",IF(B208="JUN",VLOOKUP(A208,Juniors!A$2:E$50,5,0),IF(B208="JOG",VLOOKUP(A208,Joggers!A$2:E$50,5,0),IF(B208="SEN",VLOOKUP(A208,Seniors!A$2:E$811,2,0),999))))</f>
        <v>DMV</v>
      </c>
      <c r="L208" s="3" t="str">
        <f>IF((A208=0)," ",IF((Results!C199&gt;9),Results!B199 &amp; ":" &amp; Results!C199, Results!B199 &amp; ":0" &amp; Results!C199))</f>
        <v>46:24</v>
      </c>
      <c r="M208" s="3">
        <f>IF(A208=0, " ", IF(B208="JUN", " ", IF(B208="JOG",2, IF(D208="S",COUNTIF(D209:D$445,"S")+Header!B$9 + 1,Header!B$9))))</f>
        <v>5</v>
      </c>
    </row>
    <row r="209" spans="1:13" x14ac:dyDescent="0.25">
      <c r="A209" s="23">
        <f>Results!A200</f>
        <v>502</v>
      </c>
      <c r="B209" s="3" t="str">
        <f>IF(A209=0," ",IF(COUNTIF(Juniors!A$2:A$50,A209)&gt;0,"JUN",IF(COUNTIF(Joggers!A$2:A$50,A209)&gt;0,"JOG","SEN")))</f>
        <v>SEN</v>
      </c>
      <c r="C209" s="3">
        <f>IF(B209&lt;&gt;"SEN"," ",COUNTIFS(K$1:K208,K209,I$1:I208,I209,B$1:B208,B209)+1)</f>
        <v>22</v>
      </c>
      <c r="D209" s="3" t="str">
        <f t="shared" si="3"/>
        <v xml:space="preserve"> </v>
      </c>
      <c r="F209" s="33">
        <f>IF(A209=0," ",COUNTIF(B$1:B208,B209) + 1)</f>
        <v>173</v>
      </c>
      <c r="G209" s="23" t="str">
        <f>IF(A209=0," ",IF(B209="JUN",VLOOKUP(A209,Juniors!A$2:E$50,2,0),IF(B209="JOG",VLOOKUP(A209,Joggers!A$2:E$50,2,0),IF(B209="SEN",VLOOKUP(A209,Seniors!A$2:E$811,3,0),999))))</f>
        <v>Sue</v>
      </c>
      <c r="H209" s="23" t="str">
        <f>IF(A209=0," ",IF(B209="JUN",VLOOKUP(A209,Juniors!A$2:E$50,3,0),IF(B209="JOG",VLOOKUP(A209,Joggers!A$2:E$50,3,0),IF(B209="SEN",VLOOKUP(A209,Seniors!A$2:E$811,4,0),999))))</f>
        <v>Phillips</v>
      </c>
      <c r="I209" s="3" t="str">
        <f>IF(A209=0," ",IF(B209="JUN",VLOOKUP(A209,Juniors!A$2:E$50,4,0),IF(B209="JOG",VLOOKUP(A209,Joggers!A$2:E$50,4,0),IF(B209="SEN",VLOOKUP(A209,Seniors!A$2:E$811,5,0),999))))</f>
        <v>f</v>
      </c>
      <c r="J209" s="3">
        <f>IF(A209=0," ",COUNTIFS(B$1:B208,B209,I$1:I208,I209) + 1)</f>
        <v>60</v>
      </c>
      <c r="K209" s="23" t="str">
        <f>IF(A209=0," ",IF(B209="JUN",VLOOKUP(A209,Juniors!A$2:E$50,5,0),IF(B209="JOG",VLOOKUP(A209,Joggers!A$2:E$50,5,0),IF(B209="SEN",VLOOKUP(A209,Seniors!A$2:E$811,2,0),999))))</f>
        <v>DMV</v>
      </c>
      <c r="L209" s="3" t="str">
        <f>IF((A209=0)," ",IF((Results!C200&gt;9),Results!B200 &amp; ":" &amp; Results!C200, Results!B200 &amp; ":0" &amp; Results!C200))</f>
        <v>46:25</v>
      </c>
      <c r="M209" s="3">
        <f>IF(A209=0, " ", IF(B209="JUN", " ", IF(B209="JOG",2, IF(D209="S",COUNTIF(D210:D$445,"S")+Header!B$9 + 1,Header!B$9))))</f>
        <v>5</v>
      </c>
    </row>
    <row r="210" spans="1:13" x14ac:dyDescent="0.25">
      <c r="A210" s="23">
        <f>Results!A201</f>
        <v>465</v>
      </c>
      <c r="B210" s="3" t="str">
        <f>IF(A210=0," ",IF(COUNTIF(Juniors!A$2:A$50,A210)&gt;0,"JUN",IF(COUNTIF(Joggers!A$2:A$50,A210)&gt;0,"JOG","SEN")))</f>
        <v>SEN</v>
      </c>
      <c r="C210" s="3">
        <f>IF(B210&lt;&gt;"SEN"," ",COUNTIFS(K$1:K209,K210,I$1:I209,I210,B$1:B209,B210)+1)</f>
        <v>23</v>
      </c>
      <c r="D210" s="3" t="str">
        <f t="shared" si="3"/>
        <v xml:space="preserve"> </v>
      </c>
      <c r="F210" s="33">
        <f>IF(A210=0," ",COUNTIF(B$1:B209,B210) + 1)</f>
        <v>174</v>
      </c>
      <c r="G210" s="23" t="str">
        <f>IF(A210=0," ",IF(B210="JUN",VLOOKUP(A210,Juniors!A$2:E$50,2,0),IF(B210="JOG",VLOOKUP(A210,Joggers!A$2:E$50,2,0),IF(B210="SEN",VLOOKUP(A210,Seniors!A$2:E$811,3,0),999))))</f>
        <v>Jo</v>
      </c>
      <c r="H210" s="23" t="str">
        <f>IF(A210=0," ",IF(B210="JUN",VLOOKUP(A210,Juniors!A$2:E$50,3,0),IF(B210="JOG",VLOOKUP(A210,Joggers!A$2:E$50,3,0),IF(B210="SEN",VLOOKUP(A210,Seniors!A$2:E$811,4,0),999))))</f>
        <v>Lloyd</v>
      </c>
      <c r="I210" s="3" t="str">
        <f>IF(A210=0," ",IF(B210="JUN",VLOOKUP(A210,Juniors!A$2:E$50,4,0),IF(B210="JOG",VLOOKUP(A210,Joggers!A$2:E$50,4,0),IF(B210="SEN",VLOOKUP(A210,Seniors!A$2:E$811,5,0),999))))</f>
        <v>f</v>
      </c>
      <c r="J210" s="3">
        <f>IF(A210=0," ",COUNTIFS(B$1:B209,B210,I$1:I209,I210) + 1)</f>
        <v>61</v>
      </c>
      <c r="K210" s="23" t="str">
        <f>IF(A210=0," ",IF(B210="JUN",VLOOKUP(A210,Juniors!A$2:E$50,5,0),IF(B210="JOG",VLOOKUP(A210,Joggers!A$2:E$50,5,0),IF(B210="SEN",VLOOKUP(A210,Seniors!A$2:E$811,2,0),999))))</f>
        <v>DMV</v>
      </c>
      <c r="L210" s="3" t="str">
        <f>IF((A210=0)," ",IF((Results!C201&gt;9),Results!B201 &amp; ":" &amp; Results!C201, Results!B201 &amp; ":0" &amp; Results!C201))</f>
        <v>46:28</v>
      </c>
      <c r="M210" s="3">
        <f>IF(A210=0, " ", IF(B210="JUN", " ", IF(B210="JOG",2, IF(D210="S",COUNTIF(D211:D$445,"S")+Header!B$9 + 1,Header!B$9))))</f>
        <v>5</v>
      </c>
    </row>
    <row r="211" spans="1:13" x14ac:dyDescent="0.25">
      <c r="A211" s="23">
        <f>Results!A202</f>
        <v>469</v>
      </c>
      <c r="B211" s="3" t="str">
        <f>IF(A211=0," ",IF(COUNTIF(Juniors!A$2:A$50,A211)&gt;0,"JUN",IF(COUNTIF(Joggers!A$2:A$50,A211)&gt;0,"JOG","SEN")))</f>
        <v>SEN</v>
      </c>
      <c r="C211" s="3">
        <f>IF(B211&lt;&gt;"SEN"," ",COUNTIFS(K$1:K210,K211,I$1:I210,I211,B$1:B210,B211)+1)</f>
        <v>24</v>
      </c>
      <c r="D211" s="3" t="str">
        <f t="shared" si="3"/>
        <v xml:space="preserve"> </v>
      </c>
      <c r="F211" s="33">
        <f>IF(A211=0," ",COUNTIF(B$1:B210,B211) + 1)</f>
        <v>175</v>
      </c>
      <c r="G211" s="23" t="str">
        <f>IF(A211=0," ",IF(B211="JUN",VLOOKUP(A211,Juniors!A$2:E$50,2,0),IF(B211="JOG",VLOOKUP(A211,Joggers!A$2:E$50,2,0),IF(B211="SEN",VLOOKUP(A211,Seniors!A$2:E$811,3,0),999))))</f>
        <v>Jane</v>
      </c>
      <c r="H211" s="23" t="str">
        <f>IF(A211=0," ",IF(B211="JUN",VLOOKUP(A211,Juniors!A$2:E$50,3,0),IF(B211="JOG",VLOOKUP(A211,Joggers!A$2:E$50,3,0),IF(B211="SEN",VLOOKUP(A211,Seniors!A$2:E$811,4,0),999))))</f>
        <v>Morris</v>
      </c>
      <c r="I211" s="3" t="str">
        <f>IF(A211=0," ",IF(B211="JUN",VLOOKUP(A211,Juniors!A$2:E$50,4,0),IF(B211="JOG",VLOOKUP(A211,Joggers!A$2:E$50,4,0),IF(B211="SEN",VLOOKUP(A211,Seniors!A$2:E$811,5,0),999))))</f>
        <v>f</v>
      </c>
      <c r="J211" s="3">
        <f>IF(A211=0," ",COUNTIFS(B$1:B210,B211,I$1:I210,I211) + 1)</f>
        <v>62</v>
      </c>
      <c r="K211" s="23" t="str">
        <f>IF(A211=0," ",IF(B211="JUN",VLOOKUP(A211,Juniors!A$2:E$50,5,0),IF(B211="JOG",VLOOKUP(A211,Joggers!A$2:E$50,5,0),IF(B211="SEN",VLOOKUP(A211,Seniors!A$2:E$811,2,0),999))))</f>
        <v>DMV</v>
      </c>
      <c r="L211" s="3" t="str">
        <f>IF((A211=0)," ",IF((Results!C202&gt;9),Results!B202 &amp; ":" &amp; Results!C202, Results!B202 &amp; ":0" &amp; Results!C202))</f>
        <v>46:50</v>
      </c>
      <c r="M211" s="3">
        <f>IF(A211=0, " ", IF(B211="JUN", " ", IF(B211="JOG",2, IF(D211="S",COUNTIF(D212:D$445,"S")+Header!B$9 + 1,Header!B$9))))</f>
        <v>5</v>
      </c>
    </row>
    <row r="212" spans="1:13" x14ac:dyDescent="0.25">
      <c r="A212" s="23">
        <f>Results!A204</f>
        <v>1172</v>
      </c>
      <c r="B212" s="3" t="str">
        <f>IF(A212=0," ",IF(COUNTIF(Juniors!A$2:A$50,A212)&gt;0,"JUN",IF(COUNTIF(Joggers!A$2:A$50,A212)&gt;0,"JOG","SEN")))</f>
        <v>SEN</v>
      </c>
      <c r="C212" s="3">
        <f>IF(B212&lt;&gt;"SEN"," ",COUNTIFS(K$1:K211,K212,I$1:I211,I212,B$1:B211,B212)+1)</f>
        <v>22</v>
      </c>
      <c r="D212" s="3" t="str">
        <f t="shared" si="3"/>
        <v xml:space="preserve"> </v>
      </c>
      <c r="F212" s="33">
        <f>IF(A212=0," ",COUNTIF(B$1:B211,B212) + 1)</f>
        <v>176</v>
      </c>
      <c r="G212" s="23" t="str">
        <f>IF(A212=0," ",IF(B212="JUN",VLOOKUP(A212,Juniors!A$2:E$50,2,0),IF(B212="JOG",VLOOKUP(A212,Joggers!A$2:E$50,2,0),IF(B212="SEN",VLOOKUP(A212,Seniors!A$2:E$811,3,0),999))))</f>
        <v>David</v>
      </c>
      <c r="H212" s="23" t="str">
        <f>IF(A212=0," ",IF(B212="JUN",VLOOKUP(A212,Juniors!A$2:E$50,3,0),IF(B212="JOG",VLOOKUP(A212,Joggers!A$2:E$50,3,0),IF(B212="SEN",VLOOKUP(A212,Seniors!A$2:E$811,4,0),999))))</f>
        <v>Shute</v>
      </c>
      <c r="I212" s="3" t="str">
        <f>IF(A212=0," ",IF(B212="JUN",VLOOKUP(A212,Juniors!A$2:E$50,4,0),IF(B212="JOG",VLOOKUP(A212,Joggers!A$2:E$50,4,0),IF(B212="SEN",VLOOKUP(A212,Seniors!A$2:E$811,5,0),999))))</f>
        <v>m</v>
      </c>
      <c r="J212" s="3">
        <f>IF(A212=0," ",COUNTIFS(B$1:B211,B212,I$1:I211,I212) + 1)</f>
        <v>114</v>
      </c>
      <c r="K212" s="23" t="str">
        <f>IF(A212=0," ",IF(B212="JUN",VLOOKUP(A212,Juniors!A$2:E$50,5,0),IF(B212="JOG",VLOOKUP(A212,Joggers!A$2:E$50,5,0),IF(B212="SEN",VLOOKUP(A212,Seniors!A$2:E$811,2,0),999))))</f>
        <v>WW</v>
      </c>
      <c r="L212" s="3" t="str">
        <f>IF((A212=0)," ",IF((Results!C204&gt;9),Results!B204 &amp; ":" &amp; Results!C204, Results!B204 &amp; ":0" &amp; Results!C204))</f>
        <v>47:45</v>
      </c>
      <c r="M212" s="3">
        <f>IF(A212=0, " ", IF(B212="JUN", " ", IF(B212="JOG",2, IF(D212="S",COUNTIF(D213:D$445,"S")+Header!B$9 + 1,Header!B$9))))</f>
        <v>5</v>
      </c>
    </row>
    <row r="213" spans="1:13" x14ac:dyDescent="0.25">
      <c r="A213" s="23">
        <f>Results!A205</f>
        <v>1186</v>
      </c>
      <c r="B213" s="3" t="str">
        <f>IF(A213=0," ",IF(COUNTIF(Juniors!A$2:A$50,A213)&gt;0,"JUN",IF(COUNTIF(Joggers!A$2:A$50,A213)&gt;0,"JOG","SEN")))</f>
        <v>SEN</v>
      </c>
      <c r="C213" s="3">
        <f>IF(B213&lt;&gt;"SEN"," ",COUNTIFS(K$1:K212,K213,I$1:I212,I213,B$1:B212,B213)+1)</f>
        <v>23</v>
      </c>
      <c r="D213" s="3" t="str">
        <f t="shared" si="3"/>
        <v xml:space="preserve"> </v>
      </c>
      <c r="F213" s="33">
        <f>IF(A213=0," ",COUNTIF(B$1:B212,B213) + 1)</f>
        <v>177</v>
      </c>
      <c r="G213" s="23" t="str">
        <f>IF(A213=0," ",IF(B213="JUN",VLOOKUP(A213,Juniors!A$2:E$50,2,0),IF(B213="JOG",VLOOKUP(A213,Joggers!A$2:E$50,2,0),IF(B213="SEN",VLOOKUP(A213,Seniors!A$2:E$811,3,0),999))))</f>
        <v>Fred</v>
      </c>
      <c r="H213" s="23" t="str">
        <f>IF(A213=0," ",IF(B213="JUN",VLOOKUP(A213,Juniors!A$2:E$50,3,0),IF(B213="JOG",VLOOKUP(A213,Joggers!A$2:E$50,3,0),IF(B213="SEN",VLOOKUP(A213,Seniors!A$2:E$811,4,0),999))))</f>
        <v>Woods</v>
      </c>
      <c r="I213" s="3" t="str">
        <f>IF(A213=0," ",IF(B213="JUN",VLOOKUP(A213,Juniors!A$2:E$50,4,0),IF(B213="JOG",VLOOKUP(A213,Joggers!A$2:E$50,4,0),IF(B213="SEN",VLOOKUP(A213,Seniors!A$2:E$811,5,0),999))))</f>
        <v>m</v>
      </c>
      <c r="J213" s="3">
        <f>IF(A213=0," ",COUNTIFS(B$1:B212,B213,I$1:I212,I213) + 1)</f>
        <v>115</v>
      </c>
      <c r="K213" s="23" t="str">
        <f>IF(A213=0," ",IF(B213="JUN",VLOOKUP(A213,Juniors!A$2:E$50,5,0),IF(B213="JOG",VLOOKUP(A213,Joggers!A$2:E$50,5,0),IF(B213="SEN",VLOOKUP(A213,Seniors!A$2:E$811,2,0),999))))</f>
        <v>WW</v>
      </c>
      <c r="L213" s="3" t="str">
        <f>IF((A213=0)," ",IF((Results!C205&gt;9),Results!B205 &amp; ":" &amp; Results!C205, Results!B205 &amp; ":0" &amp; Results!C205))</f>
        <v>47:46</v>
      </c>
      <c r="M213" s="3">
        <f>IF(A213=0, " ", IF(B213="JUN", " ", IF(B213="JOG",2, IF(D213="S",COUNTIF(D214:D$445,"S")+Header!B$9 + 1,Header!B$9))))</f>
        <v>5</v>
      </c>
    </row>
    <row r="214" spans="1:13" x14ac:dyDescent="0.25">
      <c r="A214" s="23">
        <f>Results!A206</f>
        <v>1269</v>
      </c>
      <c r="B214" s="3" t="str">
        <f>IF(A214=0," ",IF(COUNTIF(Juniors!A$2:A$50,A214)&gt;0,"JUN",IF(COUNTIF(Joggers!A$2:A$50,A214)&gt;0,"JOG","SEN")))</f>
        <v>SEN</v>
      </c>
      <c r="C214" s="3">
        <f>IF(B214&lt;&gt;"SEN"," ",COUNTIFS(K$1:K213,K214,I$1:I213,I214,B$1:B213,B214)+1)</f>
        <v>12</v>
      </c>
      <c r="D214" s="3" t="str">
        <f t="shared" si="3"/>
        <v xml:space="preserve"> </v>
      </c>
      <c r="F214" s="33">
        <f>IF(A214=0," ",COUNTIF(B$1:B213,B214) + 1)</f>
        <v>178</v>
      </c>
      <c r="G214" s="23" t="str">
        <f>IF(A214=0," ",IF(B214="JUN",VLOOKUP(A214,Juniors!A$2:E$50,2,0),IF(B214="JOG",VLOOKUP(A214,Joggers!A$2:E$50,2,0),IF(B214="SEN",VLOOKUP(A214,Seniors!A$2:E$811,3,0),999))))</f>
        <v>Anne</v>
      </c>
      <c r="H214" s="23" t="str">
        <f>IF(A214=0," ",IF(B214="JUN",VLOOKUP(A214,Juniors!A$2:E$50,3,0),IF(B214="JOG",VLOOKUP(A214,Joggers!A$2:E$50,3,0),IF(B214="SEN",VLOOKUP(A214,Seniors!A$2:E$811,4,0),999))))</f>
        <v>Davies</v>
      </c>
      <c r="I214" s="3" t="str">
        <f>IF(A214=0," ",IF(B214="JUN",VLOOKUP(A214,Juniors!A$2:E$50,4,0),IF(B214="JOG",VLOOKUP(A214,Joggers!A$2:E$50,4,0),IF(B214="SEN",VLOOKUP(A214,Seniors!A$2:E$811,5,0),999))))</f>
        <v>f</v>
      </c>
      <c r="J214" s="3">
        <f>IF(A214=0," ",COUNTIFS(B$1:B213,B214,I$1:I213,I214) + 1)</f>
        <v>63</v>
      </c>
      <c r="K214" s="23" t="str">
        <f>IF(A214=0," ",IF(B214="JUN",VLOOKUP(A214,Juniors!A$2:E$50,5,0),IF(B214="JOG",VLOOKUP(A214,Joggers!A$2:E$50,5,0),IF(B214="SEN",VLOOKUP(A214,Seniors!A$2:E$811,2,0),999))))</f>
        <v>WW</v>
      </c>
      <c r="L214" s="3" t="str">
        <f>IF((A214=0)," ",IF((Results!C206&gt;9),Results!B206 &amp; ":" &amp; Results!C206, Results!B206 &amp; ":0" &amp; Results!C206))</f>
        <v>47:47</v>
      </c>
      <c r="M214" s="3">
        <f>IF(A214=0, " ", IF(B214="JUN", " ", IF(B214="JOG",2, IF(D214="S",COUNTIF(D215:D$445,"S")+Header!B$9 + 1,Header!B$9))))</f>
        <v>5</v>
      </c>
    </row>
    <row r="215" spans="1:13" x14ac:dyDescent="0.25">
      <c r="A215" s="23">
        <f>Results!A207</f>
        <v>1113</v>
      </c>
      <c r="B215" s="3" t="str">
        <f>IF(A215=0," ",IF(COUNTIF(Juniors!A$2:A$50,A215)&gt;0,"JUN",IF(COUNTIF(Joggers!A$2:A$50,A215)&gt;0,"JOG","SEN")))</f>
        <v>SEN</v>
      </c>
      <c r="C215" s="3">
        <f>IF(B215&lt;&gt;"SEN"," ",COUNTIFS(K$1:K214,K215,I$1:I214,I215,B$1:B214,B215)+1)</f>
        <v>24</v>
      </c>
      <c r="D215" s="3" t="str">
        <f t="shared" si="3"/>
        <v xml:space="preserve"> </v>
      </c>
      <c r="F215" s="33">
        <f>IF(A215=0," ",COUNTIF(B$1:B214,B215) + 1)</f>
        <v>179</v>
      </c>
      <c r="G215" s="23" t="str">
        <f>IF(A215=0," ",IF(B215="JUN",VLOOKUP(A215,Juniors!A$2:E$50,2,0),IF(B215="JOG",VLOOKUP(A215,Joggers!A$2:E$50,2,0),IF(B215="SEN",VLOOKUP(A215,Seniors!A$2:E$811,3,0),999))))</f>
        <v>Andy</v>
      </c>
      <c r="H215" s="23" t="str">
        <f>IF(A215=0," ",IF(B215="JUN",VLOOKUP(A215,Juniors!A$2:E$50,3,0),IF(B215="JOG",VLOOKUP(A215,Joggers!A$2:E$50,3,0),IF(B215="SEN",VLOOKUP(A215,Seniors!A$2:E$811,4,0),999))))</f>
        <v>Alcock</v>
      </c>
      <c r="I215" s="3" t="str">
        <f>IF(A215=0," ",IF(B215="JUN",VLOOKUP(A215,Juniors!A$2:E$50,4,0),IF(B215="JOG",VLOOKUP(A215,Joggers!A$2:E$50,4,0),IF(B215="SEN",VLOOKUP(A215,Seniors!A$2:E$811,5,0),999))))</f>
        <v>m</v>
      </c>
      <c r="J215" s="3">
        <f>IF(A215=0," ",COUNTIFS(B$1:B214,B215,I$1:I214,I215) + 1)</f>
        <v>116</v>
      </c>
      <c r="K215" s="23" t="str">
        <f>IF(A215=0," ",IF(B215="JUN",VLOOKUP(A215,Juniors!A$2:E$50,5,0),IF(B215="JOG",VLOOKUP(A215,Joggers!A$2:E$50,5,0),IF(B215="SEN",VLOOKUP(A215,Seniors!A$2:E$811,2,0),999))))</f>
        <v>WW</v>
      </c>
      <c r="L215" s="3" t="str">
        <f>IF((A215=0)," ",IF((Results!C207&gt;9),Results!B207 &amp; ":" &amp; Results!C207, Results!B207 &amp; ":0" &amp; Results!C207))</f>
        <v>48:04</v>
      </c>
      <c r="M215" s="3">
        <f>IF(A215=0, " ", IF(B215="JUN", " ", IF(B215="JOG",2, IF(D215="S",COUNTIF(D216:D$445,"S")+Header!B$9 + 1,Header!B$9))))</f>
        <v>5</v>
      </c>
    </row>
    <row r="216" spans="1:13" x14ac:dyDescent="0.25">
      <c r="A216" s="23">
        <f>Results!A208</f>
        <v>243</v>
      </c>
      <c r="B216" s="3" t="str">
        <f>IF(A216=0," ",IF(COUNTIF(Juniors!A$2:A$50,A216)&gt;0,"JUN",IF(COUNTIF(Joggers!A$2:A$50,A216)&gt;0,"JOG","SEN")))</f>
        <v>SEN</v>
      </c>
      <c r="C216" s="3">
        <f>IF(B216&lt;&gt;"SEN"," ",COUNTIFS(K$1:K215,K216,I$1:I215,I216,B$1:B215,B216)+1)</f>
        <v>10</v>
      </c>
      <c r="D216" s="3" t="str">
        <f t="shared" si="3"/>
        <v xml:space="preserve"> </v>
      </c>
      <c r="F216" s="33">
        <f>IF(A216=0," ",COUNTIF(B$1:B215,B216) + 1)</f>
        <v>180</v>
      </c>
      <c r="G216" s="23" t="str">
        <f>IF(A216=0," ",IF(B216="JUN",VLOOKUP(A216,Juniors!A$2:E$50,2,0),IF(B216="JOG",VLOOKUP(A216,Joggers!A$2:E$50,2,0),IF(B216="SEN",VLOOKUP(A216,Seniors!A$2:E$811,3,0),999))))</f>
        <v>Dave</v>
      </c>
      <c r="H216" s="23" t="str">
        <f>IF(A216=0," ",IF(B216="JUN",VLOOKUP(A216,Juniors!A$2:E$50,3,0),IF(B216="JOG",VLOOKUP(A216,Joggers!A$2:E$50,3,0),IF(B216="SEN",VLOOKUP(A216,Seniors!A$2:E$811,4,0),999))))</f>
        <v>Porter</v>
      </c>
      <c r="I216" s="3" t="str">
        <f>IF(A216=0," ",IF(B216="JUN",VLOOKUP(A216,Juniors!A$2:E$50,4,0),IF(B216="JOG",VLOOKUP(A216,Joggers!A$2:E$50,4,0),IF(B216="SEN",VLOOKUP(A216,Seniors!A$2:E$811,5,0),999))))</f>
        <v>m</v>
      </c>
      <c r="J216" s="3">
        <f>IF(A216=0," ",COUNTIFS(B$1:B215,B216,I$1:I215,I216) + 1)</f>
        <v>117</v>
      </c>
      <c r="K216" s="23" t="str">
        <f>IF(A216=0," ",IF(B216="JUN",VLOOKUP(A216,Juniors!A$2:E$50,5,0),IF(B216="JOG",VLOOKUP(A216,Joggers!A$2:E$50,5,0),IF(B216="SEN",VLOOKUP(A216,Seniors!A$2:E$811,2,0),999))))</f>
        <v>BVR</v>
      </c>
      <c r="L216" s="3" t="str">
        <f>IF((A216=0)," ",IF((Results!C208&gt;9),Results!B208 &amp; ":" &amp; Results!C208, Results!B208 &amp; ":0" &amp; Results!C208))</f>
        <v>48:08</v>
      </c>
      <c r="M216" s="3">
        <f>IF(A216=0, " ", IF(B216="JUN", " ", IF(B216="JOG",2, IF(D216="S",COUNTIF(D217:D$445,"S")+Header!B$9 + 1,Header!B$9))))</f>
        <v>5</v>
      </c>
    </row>
    <row r="217" spans="1:13" x14ac:dyDescent="0.25">
      <c r="A217" s="23">
        <f>Results!A209</f>
        <v>1195</v>
      </c>
      <c r="B217" s="3" t="str">
        <f>IF(A217=0," ",IF(COUNTIF(Juniors!A$2:A$50,A217)&gt;0,"JUN",IF(COUNTIF(Joggers!A$2:A$50,A217)&gt;0,"JOG","SEN")))</f>
        <v>SEN</v>
      </c>
      <c r="C217" s="3">
        <f>IF(B217&lt;&gt;"SEN"," ",COUNTIFS(K$1:K216,K217,I$1:I216,I217,B$1:B216,B217)+1)</f>
        <v>25</v>
      </c>
      <c r="D217" s="3" t="str">
        <f t="shared" si="3"/>
        <v xml:space="preserve"> </v>
      </c>
      <c r="F217" s="33">
        <f>IF(A217=0," ",COUNTIF(B$1:B216,B217) + 1)</f>
        <v>181</v>
      </c>
      <c r="G217" s="23" t="str">
        <f>IF(A217=0," ",IF(B217="JUN",VLOOKUP(A217,Juniors!A$2:E$50,2,0),IF(B217="JOG",VLOOKUP(A217,Joggers!A$2:E$50,2,0),IF(B217="SEN",VLOOKUP(A217,Seniors!A$2:E$811,3,0),999))))</f>
        <v>Philip</v>
      </c>
      <c r="H217" s="23" t="str">
        <f>IF(A217=0," ",IF(B217="JUN",VLOOKUP(A217,Juniors!A$2:E$50,3,0),IF(B217="JOG",VLOOKUP(A217,Joggers!A$2:E$50,3,0),IF(B217="SEN",VLOOKUP(A217,Seniors!A$2:E$811,4,0),999))))</f>
        <v>Tosh</v>
      </c>
      <c r="I217" s="3" t="str">
        <f>IF(A217=0," ",IF(B217="JUN",VLOOKUP(A217,Juniors!A$2:E$50,4,0),IF(B217="JOG",VLOOKUP(A217,Joggers!A$2:E$50,4,0),IF(B217="SEN",VLOOKUP(A217,Seniors!A$2:E$811,5,0),999))))</f>
        <v>m</v>
      </c>
      <c r="J217" s="3">
        <f>IF(A217=0," ",COUNTIFS(B$1:B216,B217,I$1:I216,I217) + 1)</f>
        <v>118</v>
      </c>
      <c r="K217" s="23" t="str">
        <f>IF(A217=0," ",IF(B217="JUN",VLOOKUP(A217,Juniors!A$2:E$50,5,0),IF(B217="JOG",VLOOKUP(A217,Joggers!A$2:E$50,5,0),IF(B217="SEN",VLOOKUP(A217,Seniors!A$2:E$811,2,0),999))))</f>
        <v>WW</v>
      </c>
      <c r="L217" s="3" t="str">
        <f>IF((A217=0)," ",IF((Results!C209&gt;9),Results!B209 &amp; ":" &amp; Results!C209, Results!B209 &amp; ":0" &amp; Results!C209))</f>
        <v>48:28</v>
      </c>
      <c r="M217" s="3">
        <f>IF(A217=0, " ", IF(B217="JUN", " ", IF(B217="JOG",2, IF(D217="S",COUNTIF(D218:D$445,"S")+Header!B$9 + 1,Header!B$9))))</f>
        <v>5</v>
      </c>
    </row>
    <row r="218" spans="1:13" x14ac:dyDescent="0.25">
      <c r="A218" s="23">
        <f>Results!A210</f>
        <v>1119</v>
      </c>
      <c r="B218" s="3" t="str">
        <f>IF(A218=0," ",IF(COUNTIF(Juniors!A$2:A$50,A218)&gt;0,"JUN",IF(COUNTIF(Joggers!A$2:A$50,A218)&gt;0,"JOG","SEN")))</f>
        <v>SEN</v>
      </c>
      <c r="C218" s="3">
        <f>IF(B218&lt;&gt;"SEN"," ",COUNTIFS(K$1:K217,K218,I$1:I217,I218,B$1:B217,B218)+1)</f>
        <v>26</v>
      </c>
      <c r="D218" s="3" t="str">
        <f t="shared" si="3"/>
        <v xml:space="preserve"> </v>
      </c>
      <c r="F218" s="33">
        <f>IF(A218=0," ",COUNTIF(B$1:B217,B218) + 1)</f>
        <v>182</v>
      </c>
      <c r="G218" s="23" t="str">
        <f>IF(A218=0," ",IF(B218="JUN",VLOOKUP(A218,Juniors!A$2:E$50,2,0),IF(B218="JOG",VLOOKUP(A218,Joggers!A$2:E$50,2,0),IF(B218="SEN",VLOOKUP(A218,Seniors!A$2:E$811,3,0),999))))</f>
        <v>Paul</v>
      </c>
      <c r="H218" s="23" t="str">
        <f>IF(A218=0," ",IF(B218="JUN",VLOOKUP(A218,Juniors!A$2:E$50,3,0),IF(B218="JOG",VLOOKUP(A218,Joggers!A$2:E$50,3,0),IF(B218="SEN",VLOOKUP(A218,Seniors!A$2:E$811,4,0),999))))</f>
        <v>Boross</v>
      </c>
      <c r="I218" s="3" t="str">
        <f>IF(A218=0," ",IF(B218="JUN",VLOOKUP(A218,Juniors!A$2:E$50,4,0),IF(B218="JOG",VLOOKUP(A218,Joggers!A$2:E$50,4,0),IF(B218="SEN",VLOOKUP(A218,Seniors!A$2:E$811,5,0),999))))</f>
        <v>m</v>
      </c>
      <c r="J218" s="3">
        <f>IF(A218=0," ",COUNTIFS(B$1:B217,B218,I$1:I217,I218) + 1)</f>
        <v>119</v>
      </c>
      <c r="K218" s="23" t="str">
        <f>IF(A218=0," ",IF(B218="JUN",VLOOKUP(A218,Juniors!A$2:E$50,5,0),IF(B218="JOG",VLOOKUP(A218,Joggers!A$2:E$50,5,0),IF(B218="SEN",VLOOKUP(A218,Seniors!A$2:E$811,2,0),999))))</f>
        <v>WW</v>
      </c>
      <c r="L218" s="3" t="str">
        <f>IF((A218=0)," ",IF((Results!C210&gt;9),Results!B210 &amp; ":" &amp; Results!C210, Results!B210 &amp; ":0" &amp; Results!C210))</f>
        <v>48:59</v>
      </c>
      <c r="M218" s="3">
        <f>IF(A218=0, " ", IF(B218="JUN", " ", IF(B218="JOG",2, IF(D218="S",COUNTIF(D219:D$445,"S")+Header!B$9 + 1,Header!B$9))))</f>
        <v>5</v>
      </c>
    </row>
    <row r="219" spans="1:13" x14ac:dyDescent="0.25">
      <c r="A219" s="23">
        <f>Results!A211</f>
        <v>446</v>
      </c>
      <c r="B219" s="3" t="str">
        <f>IF(A219=0," ",IF(COUNTIF(Juniors!A$2:A$50,A219)&gt;0,"JUN",IF(COUNTIF(Joggers!A$2:A$50,A219)&gt;0,"JOG","SEN")))</f>
        <v>SEN</v>
      </c>
      <c r="C219" s="3">
        <f>IF(B219&lt;&gt;"SEN"," ",COUNTIFS(K$1:K218,K219,I$1:I218,I219,B$1:B218,B219)+1)</f>
        <v>25</v>
      </c>
      <c r="D219" s="3" t="str">
        <f t="shared" si="3"/>
        <v xml:space="preserve"> </v>
      </c>
      <c r="F219" s="33">
        <f>IF(A219=0," ",COUNTIF(B$1:B218,B219) + 1)</f>
        <v>183</v>
      </c>
      <c r="G219" s="23" t="str">
        <f>IF(A219=0," ",IF(B219="JUN",VLOOKUP(A219,Juniors!A$2:E$50,2,0),IF(B219="JOG",VLOOKUP(A219,Joggers!A$2:E$50,2,0),IF(B219="SEN",VLOOKUP(A219,Seniors!A$2:E$811,3,0),999))))</f>
        <v>Emma</v>
      </c>
      <c r="H219" s="23" t="str">
        <f>IF(A219=0," ",IF(B219="JUN",VLOOKUP(A219,Juniors!A$2:E$50,3,0),IF(B219="JOG",VLOOKUP(A219,Joggers!A$2:E$50,3,0),IF(B219="SEN",VLOOKUP(A219,Seniors!A$2:E$811,4,0),999))))</f>
        <v>Crayton</v>
      </c>
      <c r="I219" s="3" t="str">
        <f>IF(A219=0," ",IF(B219="JUN",VLOOKUP(A219,Juniors!A$2:E$50,4,0),IF(B219="JOG",VLOOKUP(A219,Joggers!A$2:E$50,4,0),IF(B219="SEN",VLOOKUP(A219,Seniors!A$2:E$811,5,0),999))))</f>
        <v>f</v>
      </c>
      <c r="J219" s="3">
        <f>IF(A219=0," ",COUNTIFS(B$1:B218,B219,I$1:I218,I219) + 1)</f>
        <v>64</v>
      </c>
      <c r="K219" s="23" t="str">
        <f>IF(A219=0," ",IF(B219="JUN",VLOOKUP(A219,Juniors!A$2:E$50,5,0),IF(B219="JOG",VLOOKUP(A219,Joggers!A$2:E$50,5,0),IF(B219="SEN",VLOOKUP(A219,Seniors!A$2:E$811,2,0),999))))</f>
        <v>DMV</v>
      </c>
      <c r="L219" s="3" t="str">
        <f>IF((A219=0)," ",IF((Results!C211&gt;9),Results!B211 &amp; ":" &amp; Results!C211, Results!B211 &amp; ":0" &amp; Results!C211))</f>
        <v>48:26</v>
      </c>
      <c r="M219" s="3">
        <f>IF(A219=0, " ", IF(B219="JUN", " ", IF(B219="JOG",2, IF(D219="S",COUNTIF(D220:D$445,"S")+Header!B$9 + 1,Header!B$9))))</f>
        <v>5</v>
      </c>
    </row>
    <row r="220" spans="1:13" x14ac:dyDescent="0.25">
      <c r="A220" s="23">
        <f>Results!A212</f>
        <v>1315</v>
      </c>
      <c r="B220" s="3" t="str">
        <f>IF(A220=0," ",IF(COUNTIF(Juniors!A$2:A$50,A220)&gt;0,"JUN",IF(COUNTIF(Joggers!A$2:A$50,A220)&gt;0,"JOG","SEN")))</f>
        <v>SEN</v>
      </c>
      <c r="C220" s="3">
        <f>IF(B220&lt;&gt;"SEN"," ",COUNTIFS(K$1:K219,K220,I$1:I219,I220,B$1:B219,B220)+1)</f>
        <v>13</v>
      </c>
      <c r="D220" s="3" t="str">
        <f t="shared" si="3"/>
        <v xml:space="preserve"> </v>
      </c>
      <c r="F220" s="33">
        <f>IF(A220=0," ",COUNTIF(B$1:B219,B220) + 1)</f>
        <v>184</v>
      </c>
      <c r="G220" s="23" t="str">
        <f>IF(A220=0," ",IF(B220="JUN",VLOOKUP(A220,Juniors!A$2:E$50,2,0),IF(B220="JOG",VLOOKUP(A220,Joggers!A$2:E$50,2,0),IF(B220="SEN",VLOOKUP(A220,Seniors!A$2:E$811,3,0),999))))</f>
        <v>Lorna</v>
      </c>
      <c r="H220" s="23" t="str">
        <f>IF(A220=0," ",IF(B220="JUN",VLOOKUP(A220,Juniors!A$2:E$50,3,0),IF(B220="JOG",VLOOKUP(A220,Joggers!A$2:E$50,3,0),IF(B220="SEN",VLOOKUP(A220,Seniors!A$2:E$811,4,0),999))))</f>
        <v>Young</v>
      </c>
      <c r="I220" s="3" t="str">
        <f>IF(A220=0," ",IF(B220="JUN",VLOOKUP(A220,Juniors!A$2:E$50,4,0),IF(B220="JOG",VLOOKUP(A220,Joggers!A$2:E$50,4,0),IF(B220="SEN",VLOOKUP(A220,Seniors!A$2:E$811,5,0),999))))</f>
        <v>f</v>
      </c>
      <c r="J220" s="3">
        <f>IF(A220=0," ",COUNTIFS(B$1:B219,B220,I$1:I219,I220) + 1)</f>
        <v>65</v>
      </c>
      <c r="K220" s="23" t="str">
        <f>IF(A220=0," ",IF(B220="JUN",VLOOKUP(A220,Juniors!A$2:E$50,5,0),IF(B220="JOG",VLOOKUP(A220,Joggers!A$2:E$50,5,0),IF(B220="SEN",VLOOKUP(A220,Seniors!A$2:E$811,2,0),999))))</f>
        <v>WW</v>
      </c>
      <c r="L220" s="3" t="str">
        <f>IF((A220=0)," ",IF((Results!C212&gt;9),Results!B212 &amp; ":" &amp; Results!C212, Results!B212 &amp; ":0" &amp; Results!C212))</f>
        <v>48:31</v>
      </c>
      <c r="M220" s="3">
        <f>IF(A220=0, " ", IF(B220="JUN", " ", IF(B220="JOG",2, IF(D220="S",COUNTIF(D221:D$445,"S")+Header!B$9 + 1,Header!B$9))))</f>
        <v>5</v>
      </c>
    </row>
    <row r="221" spans="1:13" x14ac:dyDescent="0.25">
      <c r="A221" s="23">
        <f>Results!A213</f>
        <v>584</v>
      </c>
      <c r="B221" s="3" t="str">
        <f>IF(A221=0," ",IF(COUNTIF(Juniors!A$2:A$50,A221)&gt;0,"JUN",IF(COUNTIF(Joggers!A$2:A$50,A221)&gt;0,"JOG","SEN")))</f>
        <v>SEN</v>
      </c>
      <c r="C221" s="3">
        <f>IF(B221&lt;&gt;"SEN"," ",COUNTIFS(K$1:K220,K221,I$1:I220,I221,B$1:B220,B221)+1)</f>
        <v>13</v>
      </c>
      <c r="D221" s="3" t="str">
        <f t="shared" si="3"/>
        <v xml:space="preserve"> </v>
      </c>
      <c r="F221" s="33">
        <f>IF(A221=0," ",COUNTIF(B$1:B220,B221) + 1)</f>
        <v>185</v>
      </c>
      <c r="G221" s="23" t="str">
        <f>IF(A221=0," ",IF(B221="JUN",VLOOKUP(A221,Juniors!A$2:E$50,2,0),IF(B221="JOG",VLOOKUP(A221,Joggers!A$2:E$50,2,0),IF(B221="SEN",VLOOKUP(A221,Seniors!A$2:E$811,3,0),999))))</f>
        <v>Gerry</v>
      </c>
      <c r="H221" s="23" t="str">
        <f>IF(A221=0," ",IF(B221="JUN",VLOOKUP(A221,Juniors!A$2:E$50,3,0),IF(B221="JOG",VLOOKUP(A221,Joggers!A$2:E$50,3,0),IF(B221="SEN",VLOOKUP(A221,Seniors!A$2:E$811,4,0),999))))</f>
        <v>Milton</v>
      </c>
      <c r="I221" s="3" t="str">
        <f>IF(A221=0," ",IF(B221="JUN",VLOOKUP(A221,Juniors!A$2:E$50,4,0),IF(B221="JOG",VLOOKUP(A221,Joggers!A$2:E$50,4,0),IF(B221="SEN",VLOOKUP(A221,Seniors!A$2:E$811,5,0),999))))</f>
        <v>m</v>
      </c>
      <c r="J221" s="3">
        <f>IF(A221=0," ",COUNTIFS(B$1:B220,B221,I$1:I220,I221) + 1)</f>
        <v>120</v>
      </c>
      <c r="K221" s="23" t="str">
        <f>IF(A221=0," ",IF(B221="JUN",VLOOKUP(A221,Juniors!A$2:E$50,5,0),IF(B221="JOG",VLOOKUP(A221,Joggers!A$2:E$50,5,0),IF(B221="SEN",VLOOKUP(A221,Seniors!A$2:E$811,2,0),999))))</f>
        <v>EO</v>
      </c>
      <c r="L221" s="3" t="str">
        <f>IF((A221=0)," ",IF((Results!C213&gt;9),Results!B213 &amp; ":" &amp; Results!C213, Results!B213 &amp; ":0" &amp; Results!C213))</f>
        <v>49:22</v>
      </c>
      <c r="M221" s="3">
        <f>IF(A221=0, " ", IF(B221="JUN", " ", IF(B221="JOG",2, IF(D221="S",COUNTIF(D222:D$445,"S")+Header!B$9 + 1,Header!B$9))))</f>
        <v>5</v>
      </c>
    </row>
    <row r="222" spans="1:13" x14ac:dyDescent="0.25">
      <c r="A222" s="23">
        <f>Results!A214</f>
        <v>1118</v>
      </c>
      <c r="B222" s="3" t="str">
        <f>IF(A222=0," ",IF(COUNTIF(Juniors!A$2:A$50,A222)&gt;0,"JUN",IF(COUNTIF(Joggers!A$2:A$50,A222)&gt;0,"JOG","SEN")))</f>
        <v>SEN</v>
      </c>
      <c r="C222" s="3">
        <f>IF(B222&lt;&gt;"SEN"," ",COUNTIFS(K$1:K221,K222,I$1:I221,I222,B$1:B221,B222)+1)</f>
        <v>27</v>
      </c>
      <c r="D222" s="3" t="str">
        <f t="shared" si="3"/>
        <v xml:space="preserve"> </v>
      </c>
      <c r="F222" s="33">
        <f>IF(A222=0," ",COUNTIF(B$1:B221,B222) + 1)</f>
        <v>186</v>
      </c>
      <c r="G222" s="23" t="str">
        <f>IF(A222=0," ",IF(B222="JUN",VLOOKUP(A222,Juniors!A$2:E$50,2,0),IF(B222="JOG",VLOOKUP(A222,Joggers!A$2:E$50,2,0),IF(B222="SEN",VLOOKUP(A222,Seniors!A$2:E$811,3,0),999))))</f>
        <v>Andrew</v>
      </c>
      <c r="H222" s="23" t="str">
        <f>IF(A222=0," ",IF(B222="JUN",VLOOKUP(A222,Juniors!A$2:E$50,3,0),IF(B222="JOG",VLOOKUP(A222,Joggers!A$2:E$50,3,0),IF(B222="SEN",VLOOKUP(A222,Seniors!A$2:E$811,4,0),999))))</f>
        <v>Black</v>
      </c>
      <c r="I222" s="3" t="str">
        <f>IF(A222=0," ",IF(B222="JUN",VLOOKUP(A222,Juniors!A$2:E$50,4,0),IF(B222="JOG",VLOOKUP(A222,Joggers!A$2:E$50,4,0),IF(B222="SEN",VLOOKUP(A222,Seniors!A$2:E$811,5,0),999))))</f>
        <v>m</v>
      </c>
      <c r="J222" s="3">
        <f>IF(A222=0," ",COUNTIFS(B$1:B221,B222,I$1:I221,I222) + 1)</f>
        <v>121</v>
      </c>
      <c r="K222" s="23" t="str">
        <f>IF(A222=0," ",IF(B222="JUN",VLOOKUP(A222,Juniors!A$2:E$50,5,0),IF(B222="JOG",VLOOKUP(A222,Joggers!A$2:E$50,5,0),IF(B222="SEN",VLOOKUP(A222,Seniors!A$2:E$811,2,0),999))))</f>
        <v>WW</v>
      </c>
      <c r="L222" s="3" t="str">
        <f>IF((A222=0)," ",IF((Results!C214&gt;9),Results!B214 &amp; ":" &amp; Results!C214, Results!B214 &amp; ":0" &amp; Results!C214))</f>
        <v>49:37</v>
      </c>
      <c r="M222" s="3">
        <f>IF(A222=0, " ", IF(B222="JUN", " ", IF(B222="JOG",2, IF(D222="S",COUNTIF(D223:D$445,"S")+Header!B$9 + 1,Header!B$9))))</f>
        <v>5</v>
      </c>
    </row>
    <row r="223" spans="1:13" x14ac:dyDescent="0.25">
      <c r="A223" s="23">
        <f>Results!A215</f>
        <v>1062</v>
      </c>
      <c r="B223" s="3" t="str">
        <f>IF(A223=0," ",IF(COUNTIF(Juniors!A$2:A$50,A223)&gt;0,"JUN",IF(COUNTIF(Joggers!A$2:A$50,A223)&gt;0,"JOG","SEN")))</f>
        <v>SEN</v>
      </c>
      <c r="C223" s="3">
        <f>IF(B223&lt;&gt;"SEN"," ",COUNTIFS(K$1:K222,K223,I$1:I222,I223,B$1:B222,B223)+1)</f>
        <v>12</v>
      </c>
      <c r="D223" s="3" t="str">
        <f t="shared" si="3"/>
        <v xml:space="preserve"> </v>
      </c>
      <c r="F223" s="33">
        <f>IF(A223=0," ",COUNTIF(B$1:B222,B223) + 1)</f>
        <v>187</v>
      </c>
      <c r="G223" s="23" t="str">
        <f>IF(A223=0," ",IF(B223="JUN",VLOOKUP(A223,Juniors!A$2:E$50,2,0),IF(B223="JOG",VLOOKUP(A223,Joggers!A$2:E$50,2,0),IF(B223="SEN",VLOOKUP(A223,Seniors!A$2:E$811,3,0),999))))</f>
        <v>Graham</v>
      </c>
      <c r="H223" s="23" t="str">
        <f>IF(A223=0," ",IF(B223="JUN",VLOOKUP(A223,Juniors!A$2:E$50,3,0),IF(B223="JOG",VLOOKUP(A223,Joggers!A$2:E$50,3,0),IF(B223="SEN",VLOOKUP(A223,Seniors!A$2:E$811,4,0),999))))</f>
        <v>Sampson</v>
      </c>
      <c r="I223" s="3" t="str">
        <f>IF(A223=0," ",IF(B223="JUN",VLOOKUP(A223,Juniors!A$2:E$50,4,0),IF(B223="JOG",VLOOKUP(A223,Joggers!A$2:E$50,4,0),IF(B223="SEN",VLOOKUP(A223,Seniors!A$2:E$811,5,0),999))))</f>
        <v>m</v>
      </c>
      <c r="J223" s="3">
        <f>IF(A223=0," ",COUNTIFS(B$1:B222,B223,I$1:I222,I223) + 1)</f>
        <v>122</v>
      </c>
      <c r="K223" s="23" t="str">
        <f>IF(A223=0," ",IF(B223="JUN",VLOOKUP(A223,Juniors!A$2:E$50,5,0),IF(B223="JOG",VLOOKUP(A223,Joggers!A$2:E$50,5,0),IF(B223="SEN",VLOOKUP(A223,Seniors!A$2:E$811,2,0),999))))</f>
        <v>WH</v>
      </c>
      <c r="L223" s="3" t="str">
        <f>IF((A223=0)," ",IF((Results!C215&gt;9),Results!B215 &amp; ":" &amp; Results!C215, Results!B215 &amp; ":0" &amp; Results!C215))</f>
        <v>49:38</v>
      </c>
      <c r="M223" s="3">
        <f>IF(A223=0, " ", IF(B223="JUN", " ", IF(B223="JOG",2, IF(D223="S",COUNTIF(D224:D$445,"S")+Header!B$9 + 1,Header!B$9))))</f>
        <v>5</v>
      </c>
    </row>
    <row r="224" spans="1:13" x14ac:dyDescent="0.25">
      <c r="A224" s="23">
        <f>Results!A216</f>
        <v>447</v>
      </c>
      <c r="B224" s="3" t="str">
        <f>IF(A224=0," ",IF(COUNTIF(Juniors!A$2:A$50,A224)&gt;0,"JUN",IF(COUNTIF(Joggers!A$2:A$50,A224)&gt;0,"JOG","SEN")))</f>
        <v>SEN</v>
      </c>
      <c r="C224" s="3">
        <f>IF(B224&lt;&gt;"SEN"," ",COUNTIFS(K$1:K223,K224,I$1:I223,I224,B$1:B223,B224)+1)</f>
        <v>26</v>
      </c>
      <c r="D224" s="3" t="str">
        <f t="shared" si="3"/>
        <v xml:space="preserve"> </v>
      </c>
      <c r="F224" s="33">
        <f>IF(A224=0," ",COUNTIF(B$1:B223,B224) + 1)</f>
        <v>188</v>
      </c>
      <c r="G224" s="23" t="str">
        <f>IF(A224=0," ",IF(B224="JUN",VLOOKUP(A224,Juniors!A$2:E$50,2,0),IF(B224="JOG",VLOOKUP(A224,Joggers!A$2:E$50,2,0),IF(B224="SEN",VLOOKUP(A224,Seniors!A$2:E$811,3,0),999))))</f>
        <v>Linda</v>
      </c>
      <c r="H224" s="23" t="str">
        <f>IF(A224=0," ",IF(B224="JUN",VLOOKUP(A224,Juniors!A$2:E$50,3,0),IF(B224="JOG",VLOOKUP(A224,Joggers!A$2:E$50,3,0),IF(B224="SEN",VLOOKUP(A224,Seniors!A$2:E$811,4,0),999))))</f>
        <v>Davey</v>
      </c>
      <c r="I224" s="3" t="str">
        <f>IF(A224=0," ",IF(B224="JUN",VLOOKUP(A224,Juniors!A$2:E$50,4,0),IF(B224="JOG",VLOOKUP(A224,Joggers!A$2:E$50,4,0),IF(B224="SEN",VLOOKUP(A224,Seniors!A$2:E$811,5,0),999))))</f>
        <v>f</v>
      </c>
      <c r="J224" s="3">
        <f>IF(A224=0," ",COUNTIFS(B$1:B223,B224,I$1:I223,I224) + 1)</f>
        <v>66</v>
      </c>
      <c r="K224" s="23" t="str">
        <f>IF(A224=0," ",IF(B224="JUN",VLOOKUP(A224,Juniors!A$2:E$50,5,0),IF(B224="JOG",VLOOKUP(A224,Joggers!A$2:E$50,5,0),IF(B224="SEN",VLOOKUP(A224,Seniors!A$2:E$811,2,0),999))))</f>
        <v>DMV</v>
      </c>
      <c r="L224" s="3" t="str">
        <f>IF((A224=0)," ",IF((Results!C216&gt;9),Results!B216 &amp; ":" &amp; Results!C216, Results!B216 &amp; ":0" &amp; Results!C216))</f>
        <v>49:07</v>
      </c>
      <c r="M224" s="3">
        <f>IF(A224=0, " ", IF(B224="JUN", " ", IF(B224="JOG",2, IF(D224="S",COUNTIF(D225:D$445,"S")+Header!B$9 + 1,Header!B$9))))</f>
        <v>5</v>
      </c>
    </row>
    <row r="225" spans="1:13" x14ac:dyDescent="0.25">
      <c r="A225" s="23">
        <f>Results!A217</f>
        <v>500</v>
      </c>
      <c r="B225" s="3" t="str">
        <f>IF(A225=0," ",IF(COUNTIF(Juniors!A$2:A$50,A225)&gt;0,"JUN",IF(COUNTIF(Joggers!A$2:A$50,A225)&gt;0,"JOG","SEN")))</f>
        <v>SEN</v>
      </c>
      <c r="C225" s="3">
        <f>IF(B225&lt;&gt;"SEN"," ",COUNTIFS(K$1:K224,K225,I$1:I224,I225,B$1:B224,B225)+1)</f>
        <v>27</v>
      </c>
      <c r="D225" s="3" t="str">
        <f t="shared" si="3"/>
        <v xml:space="preserve"> </v>
      </c>
      <c r="F225" s="33">
        <f>IF(A225=0," ",COUNTIF(B$1:B224,B225) + 1)</f>
        <v>189</v>
      </c>
      <c r="G225" s="23" t="str">
        <f>IF(A225=0," ",IF(B225="JUN",VLOOKUP(A225,Juniors!A$2:E$50,2,0),IF(B225="JOG",VLOOKUP(A225,Joggers!A$2:E$50,2,0),IF(B225="SEN",VLOOKUP(A225,Seniors!A$2:E$811,3,0),999))))</f>
        <v>Ronnie</v>
      </c>
      <c r="H225" s="23" t="str">
        <f>IF(A225=0," ",IF(B225="JUN",VLOOKUP(A225,Juniors!A$2:E$50,3,0),IF(B225="JOG",VLOOKUP(A225,Joggers!A$2:E$50,3,0),IF(B225="SEN",VLOOKUP(A225,Seniors!A$2:E$811,4,0),999))))</f>
        <v>Wedlock</v>
      </c>
      <c r="I225" s="3" t="str">
        <f>IF(A225=0," ",IF(B225="JUN",VLOOKUP(A225,Juniors!A$2:E$50,4,0),IF(B225="JOG",VLOOKUP(A225,Joggers!A$2:E$50,4,0),IF(B225="SEN",VLOOKUP(A225,Seniors!A$2:E$811,5,0),999))))</f>
        <v>f</v>
      </c>
      <c r="J225" s="3">
        <f>IF(A225=0," ",COUNTIFS(B$1:B224,B225,I$1:I224,I225) + 1)</f>
        <v>67</v>
      </c>
      <c r="K225" s="23" t="str">
        <f>IF(A225=0," ",IF(B225="JUN",VLOOKUP(A225,Juniors!A$2:E$50,5,0),IF(B225="JOG",VLOOKUP(A225,Joggers!A$2:E$50,5,0),IF(B225="SEN",VLOOKUP(A225,Seniors!A$2:E$811,2,0),999))))</f>
        <v>DMV</v>
      </c>
      <c r="L225" s="3" t="str">
        <f>IF((A225=0)," ",IF((Results!C217&gt;9),Results!B217 &amp; ":" &amp; Results!C217, Results!B217 &amp; ":0" &amp; Results!C217))</f>
        <v>49:10</v>
      </c>
      <c r="M225" s="3">
        <f>IF(A225=0, " ", IF(B225="JUN", " ", IF(B225="JOG",2, IF(D225="S",COUNTIF(D226:D$445,"S")+Header!B$9 + 1,Header!B$9))))</f>
        <v>5</v>
      </c>
    </row>
    <row r="226" spans="1:13" x14ac:dyDescent="0.25">
      <c r="A226" s="23">
        <f>Results!A218</f>
        <v>548</v>
      </c>
      <c r="B226" s="3" t="str">
        <f>IF(A226=0," ",IF(COUNTIF(Juniors!A$2:A$50,A226)&gt;0,"JUN",IF(COUNTIF(Joggers!A$2:A$50,A226)&gt;0,"JOG","SEN")))</f>
        <v>SEN</v>
      </c>
      <c r="C226" s="3">
        <f>IF(B226&lt;&gt;"SEN"," ",COUNTIFS(K$1:K225,K226,I$1:I225,I226,B$1:B225,B226)+1)</f>
        <v>9</v>
      </c>
      <c r="D226" s="3" t="str">
        <f t="shared" si="3"/>
        <v xml:space="preserve"> </v>
      </c>
      <c r="F226" s="33">
        <f>IF(A226=0," ",COUNTIF(B$1:B225,B226) + 1)</f>
        <v>190</v>
      </c>
      <c r="G226" s="23" t="str">
        <f>IF(A226=0," ",IF(B226="JUN",VLOOKUP(A226,Juniors!A$2:E$50,2,0),IF(B226="JOG",VLOOKUP(A226,Joggers!A$2:E$50,2,0),IF(B226="SEN",VLOOKUP(A226,Seniors!A$2:E$811,3,0),999))))</f>
        <v>Jennifer</v>
      </c>
      <c r="H226" s="23" t="str">
        <f>IF(A226=0," ",IF(B226="JUN",VLOOKUP(A226,Juniors!A$2:E$50,3,0),IF(B226="JOG",VLOOKUP(A226,Joggers!A$2:E$50,3,0),IF(B226="SEN",VLOOKUP(A226,Seniors!A$2:E$811,4,0),999))))</f>
        <v>Child</v>
      </c>
      <c r="I226" s="3" t="str">
        <f>IF(A226=0," ",IF(B226="JUN",VLOOKUP(A226,Juniors!A$2:E$50,4,0),IF(B226="JOG",VLOOKUP(A226,Joggers!A$2:E$50,4,0),IF(B226="SEN",VLOOKUP(A226,Seniors!A$2:E$811,5,0),999))))</f>
        <v>f</v>
      </c>
      <c r="J226" s="3">
        <f>IF(A226=0," ",COUNTIFS(B$1:B225,B226,I$1:I225,I226) + 1)</f>
        <v>68</v>
      </c>
      <c r="K226" s="23" t="str">
        <f>IF(A226=0," ",IF(B226="JUN",VLOOKUP(A226,Juniors!A$2:E$50,5,0),IF(B226="JOG",VLOOKUP(A226,Joggers!A$2:E$50,5,0),IF(B226="SEN",VLOOKUP(A226,Seniors!A$2:E$811,2,0),999))))</f>
        <v>EO</v>
      </c>
      <c r="L226" s="3" t="str">
        <f>IF((A226=0)," ",IF((Results!C218&gt;9),Results!B218 &amp; ":" &amp; Results!C218, Results!B218 &amp; ":0" &amp; Results!C218))</f>
        <v>49:24</v>
      </c>
      <c r="M226" s="3">
        <f>IF(A226=0, " ", IF(B226="JUN", " ", IF(B226="JOG",2, IF(D226="S",COUNTIF(D227:D$445,"S")+Header!B$9 + 1,Header!B$9))))</f>
        <v>5</v>
      </c>
    </row>
    <row r="227" spans="1:13" x14ac:dyDescent="0.25">
      <c r="A227" s="23">
        <f>Results!A219</f>
        <v>585</v>
      </c>
      <c r="B227" s="3" t="str">
        <f>IF(A227=0," ",IF(COUNTIF(Juniors!A$2:A$50,A227)&gt;0,"JUN",IF(COUNTIF(Joggers!A$2:A$50,A227)&gt;0,"JOG","SEN")))</f>
        <v>SEN</v>
      </c>
      <c r="C227" s="3">
        <f>IF(B227&lt;&gt;"SEN"," ",COUNTIFS(K$1:K226,K227,I$1:I226,I227,B$1:B226,B227)+1)</f>
        <v>10</v>
      </c>
      <c r="D227" s="3" t="str">
        <f t="shared" ref="D227:D290" si="4">IF(B227&lt;&gt;"SEN"," ",IF(C227&lt;6,"S"," "))</f>
        <v xml:space="preserve"> </v>
      </c>
      <c r="F227" s="33">
        <f>IF(A227=0," ",COUNTIF(B$1:B226,B227) + 1)</f>
        <v>191</v>
      </c>
      <c r="G227" s="23" t="str">
        <f>IF(A227=0," ",IF(B227="JUN",VLOOKUP(A227,Juniors!A$2:E$50,2,0),IF(B227="JOG",VLOOKUP(A227,Joggers!A$2:E$50,2,0),IF(B227="SEN",VLOOKUP(A227,Seniors!A$2:E$811,3,0),999))))</f>
        <v>Alexandra</v>
      </c>
      <c r="H227" s="23" t="str">
        <f>IF(A227=0," ",IF(B227="JUN",VLOOKUP(A227,Juniors!A$2:E$50,3,0),IF(B227="JOG",VLOOKUP(A227,Joggers!A$2:E$50,3,0),IF(B227="SEN",VLOOKUP(A227,Seniors!A$2:E$811,4,0),999))))</f>
        <v>Mochilina</v>
      </c>
      <c r="I227" s="3" t="str">
        <f>IF(A227=0," ",IF(B227="JUN",VLOOKUP(A227,Juniors!A$2:E$50,4,0),IF(B227="JOG",VLOOKUP(A227,Joggers!A$2:E$50,4,0),IF(B227="SEN",VLOOKUP(A227,Seniors!A$2:E$811,5,0),999))))</f>
        <v>f</v>
      </c>
      <c r="J227" s="3">
        <f>IF(A227=0," ",COUNTIFS(B$1:B226,B227,I$1:I226,I227) + 1)</f>
        <v>69</v>
      </c>
      <c r="K227" s="23" t="str">
        <f>IF(A227=0," ",IF(B227="JUN",VLOOKUP(A227,Juniors!A$2:E$50,5,0),IF(B227="JOG",VLOOKUP(A227,Joggers!A$2:E$50,5,0),IF(B227="SEN",VLOOKUP(A227,Seniors!A$2:E$811,2,0),999))))</f>
        <v>EO</v>
      </c>
      <c r="L227" s="3" t="str">
        <f>IF((A227=0)," ",IF((Results!C219&gt;9),Results!B219 &amp; ":" &amp; Results!C219, Results!B219 &amp; ":0" &amp; Results!C219))</f>
        <v>49:32</v>
      </c>
      <c r="M227" s="3">
        <f>IF(A227=0, " ", IF(B227="JUN", " ", IF(B227="JOG",2, IF(D227="S",COUNTIF(D228:D$445,"S")+Header!B$9 + 1,Header!B$9))))</f>
        <v>5</v>
      </c>
    </row>
    <row r="228" spans="1:13" x14ac:dyDescent="0.25">
      <c r="A228" s="23">
        <f>Results!A220</f>
        <v>505</v>
      </c>
      <c r="B228" s="3" t="str">
        <f>IF(A228=0," ",IF(COUNTIF(Juniors!A$2:A$50,A228)&gt;0,"JUN",IF(COUNTIF(Joggers!A$2:A$50,A228)&gt;0,"JOG","SEN")))</f>
        <v>SEN</v>
      </c>
      <c r="C228" s="3">
        <f>IF(B228&lt;&gt;"SEN"," ",COUNTIFS(K$1:K227,K228,I$1:I227,I228,B$1:B227,B228)+1)</f>
        <v>28</v>
      </c>
      <c r="D228" s="3" t="str">
        <f t="shared" si="4"/>
        <v xml:space="preserve"> </v>
      </c>
      <c r="F228" s="33">
        <f>IF(A228=0," ",COUNTIF(B$1:B227,B228) + 1)</f>
        <v>192</v>
      </c>
      <c r="G228" s="23" t="str">
        <f>IF(A228=0," ",IF(B228="JUN",VLOOKUP(A228,Juniors!A$2:E$50,2,0),IF(B228="JOG",VLOOKUP(A228,Joggers!A$2:E$50,2,0),IF(B228="SEN",VLOOKUP(A228,Seniors!A$2:E$811,3,0),999))))</f>
        <v>Louise</v>
      </c>
      <c r="H228" s="23" t="str">
        <f>IF(A228=0," ",IF(B228="JUN",VLOOKUP(A228,Juniors!A$2:E$50,3,0),IF(B228="JOG",VLOOKUP(A228,Joggers!A$2:E$50,3,0),IF(B228="SEN",VLOOKUP(A228,Seniors!A$2:E$811,4,0),999))))</f>
        <v>Booker</v>
      </c>
      <c r="I228" s="3" t="str">
        <f>IF(A228=0," ",IF(B228="JUN",VLOOKUP(A228,Juniors!A$2:E$50,4,0),IF(B228="JOG",VLOOKUP(A228,Joggers!A$2:E$50,4,0),IF(B228="SEN",VLOOKUP(A228,Seniors!A$2:E$811,5,0),999))))</f>
        <v>f</v>
      </c>
      <c r="J228" s="3">
        <f>IF(A228=0," ",COUNTIFS(B$1:B227,B228,I$1:I227,I228) + 1)</f>
        <v>70</v>
      </c>
      <c r="K228" s="23" t="str">
        <f>IF(A228=0," ",IF(B228="JUN",VLOOKUP(A228,Juniors!A$2:E$50,5,0),IF(B228="JOG",VLOOKUP(A228,Joggers!A$2:E$50,5,0),IF(B228="SEN",VLOOKUP(A228,Seniors!A$2:E$811,2,0),999))))</f>
        <v>DMV</v>
      </c>
      <c r="L228" s="3" t="str">
        <f>IF((A228=0)," ",IF((Results!C220&gt;9),Results!B220 &amp; ":" &amp; Results!C220, Results!B220 &amp; ":0" &amp; Results!C220))</f>
        <v>49:35</v>
      </c>
      <c r="M228" s="3">
        <f>IF(A228=0, " ", IF(B228="JUN", " ", IF(B228="JOG",2, IF(D228="S",COUNTIF(D229:D$445,"S")+Header!B$9 + 1,Header!B$9))))</f>
        <v>5</v>
      </c>
    </row>
    <row r="229" spans="1:13" x14ac:dyDescent="0.25">
      <c r="A229" s="23">
        <f>Results!A221</f>
        <v>1132</v>
      </c>
      <c r="B229" s="3" t="str">
        <f>IF(A229=0," ",IF(COUNTIF(Juniors!A$2:A$50,A229)&gt;0,"JUN",IF(COUNTIF(Joggers!A$2:A$50,A229)&gt;0,"JOG","SEN")))</f>
        <v>SEN</v>
      </c>
      <c r="C229" s="3">
        <f>IF(B229&lt;&gt;"SEN"," ",COUNTIFS(K$1:K228,K229,I$1:I228,I229,B$1:B228,B229)+1)</f>
        <v>28</v>
      </c>
      <c r="D229" s="3" t="str">
        <f t="shared" si="4"/>
        <v xml:space="preserve"> </v>
      </c>
      <c r="F229" s="33">
        <f>IF(A229=0," ",COUNTIF(B$1:B228,B229) + 1)</f>
        <v>193</v>
      </c>
      <c r="G229" s="23" t="str">
        <f>IF(A229=0," ",IF(B229="JUN",VLOOKUP(A229,Juniors!A$2:E$50,2,0),IF(B229="JOG",VLOOKUP(A229,Joggers!A$2:E$50,2,0),IF(B229="SEN",VLOOKUP(A229,Seniors!A$2:E$811,3,0),999))))</f>
        <v>David</v>
      </c>
      <c r="H229" s="23" t="str">
        <f>IF(A229=0," ",IF(B229="JUN",VLOOKUP(A229,Juniors!A$2:E$50,3,0),IF(B229="JOG",VLOOKUP(A229,Joggers!A$2:E$50,3,0),IF(B229="SEN",VLOOKUP(A229,Seniors!A$2:E$811,4,0),999))))</f>
        <v>Ford</v>
      </c>
      <c r="I229" s="3" t="str">
        <f>IF(A229=0," ",IF(B229="JUN",VLOOKUP(A229,Juniors!A$2:E$50,4,0),IF(B229="JOG",VLOOKUP(A229,Joggers!A$2:E$50,4,0),IF(B229="SEN",VLOOKUP(A229,Seniors!A$2:E$811,5,0),999))))</f>
        <v>m</v>
      </c>
      <c r="J229" s="3">
        <f>IF(A229=0," ",COUNTIFS(B$1:B228,B229,I$1:I228,I229) + 1)</f>
        <v>123</v>
      </c>
      <c r="K229" s="23" t="str">
        <f>IF(A229=0," ",IF(B229="JUN",VLOOKUP(A229,Juniors!A$2:E$50,5,0),IF(B229="JOG",VLOOKUP(A229,Joggers!A$2:E$50,5,0),IF(B229="SEN",VLOOKUP(A229,Seniors!A$2:E$811,2,0),999))))</f>
        <v>WW</v>
      </c>
      <c r="L229" s="3" t="str">
        <f>IF((A229=0)," ",IF((Results!C221&gt;9),Results!B221 &amp; ":" &amp; Results!C221, Results!B221 &amp; ":0" &amp; Results!C221))</f>
        <v>50:03</v>
      </c>
      <c r="M229" s="3">
        <f>IF(A229=0, " ", IF(B229="JUN", " ", IF(B229="JOG",2, IF(D229="S",COUNTIF(D230:D$445,"S")+Header!B$9 + 1,Header!B$9))))</f>
        <v>5</v>
      </c>
    </row>
    <row r="230" spans="1:13" x14ac:dyDescent="0.25">
      <c r="A230" s="23">
        <f>Results!A222</f>
        <v>387</v>
      </c>
      <c r="B230" s="3" t="str">
        <f>IF(A230=0," ",IF(COUNTIF(Juniors!A$2:A$50,A230)&gt;0,"JUN",IF(COUNTIF(Joggers!A$2:A$50,A230)&gt;0,"JOG","SEN")))</f>
        <v>SEN</v>
      </c>
      <c r="C230" s="3">
        <f>IF(B230&lt;&gt;"SEN"," ",COUNTIFS(K$1:K229,K230,I$1:I229,I230,B$1:B229,B230)+1)</f>
        <v>30</v>
      </c>
      <c r="D230" s="3" t="str">
        <f t="shared" si="4"/>
        <v xml:space="preserve"> </v>
      </c>
      <c r="F230" s="33">
        <f>IF(A230=0," ",COUNTIF(B$1:B229,B230) + 1)</f>
        <v>194</v>
      </c>
      <c r="G230" s="23" t="str">
        <f>IF(A230=0," ",IF(B230="JUN",VLOOKUP(A230,Juniors!A$2:E$50,2,0),IF(B230="JOG",VLOOKUP(A230,Joggers!A$2:E$50,2,0),IF(B230="SEN",VLOOKUP(A230,Seniors!A$2:E$811,3,0),999))))</f>
        <v>John</v>
      </c>
      <c r="H230" s="23" t="str">
        <f>IF(A230=0," ",IF(B230="JUN",VLOOKUP(A230,Juniors!A$2:E$50,3,0),IF(B230="JOG",VLOOKUP(A230,Joggers!A$2:E$50,3,0),IF(B230="SEN",VLOOKUP(A230,Seniors!A$2:E$811,4,0),999))))</f>
        <v>Jelly</v>
      </c>
      <c r="I230" s="3" t="str">
        <f>IF(A230=0," ",IF(B230="JUN",VLOOKUP(A230,Juniors!A$2:E$50,4,0),IF(B230="JOG",VLOOKUP(A230,Joggers!A$2:E$50,4,0),IF(B230="SEN",VLOOKUP(A230,Seniors!A$2:E$811,5,0),999))))</f>
        <v>m</v>
      </c>
      <c r="J230" s="3">
        <f>IF(A230=0," ",COUNTIFS(B$1:B229,B230,I$1:I229,I230) + 1)</f>
        <v>124</v>
      </c>
      <c r="K230" s="23" t="str">
        <f>IF(A230=0," ",IF(B230="JUN",VLOOKUP(A230,Juniors!A$2:E$50,5,0),IF(B230="JOG",VLOOKUP(A230,Joggers!A$2:E$50,5,0),IF(B230="SEN",VLOOKUP(A230,Seniors!A$2:E$811,2,0),999))))</f>
        <v>DMV</v>
      </c>
      <c r="L230" s="3" t="str">
        <f>IF((A230=0)," ",IF((Results!C222&gt;9),Results!B222 &amp; ":" &amp; Results!C222, Results!B222 &amp; ":0" &amp; Results!C222))</f>
        <v>50:29</v>
      </c>
      <c r="M230" s="3">
        <f>IF(A230=0, " ", IF(B230="JUN", " ", IF(B230="JOG",2, IF(D230="S",COUNTIF(D231:D$445,"S")+Header!B$9 + 1,Header!B$9))))</f>
        <v>5</v>
      </c>
    </row>
    <row r="231" spans="1:13" x14ac:dyDescent="0.25">
      <c r="A231" s="23">
        <f>Results!A223</f>
        <v>744</v>
      </c>
      <c r="B231" s="3" t="str">
        <f>IF(A231=0," ",IF(COUNTIF(Juniors!A$2:A$50,A231)&gt;0,"JUN",IF(COUNTIF(Joggers!A$2:A$50,A231)&gt;0,"JOG","SEN")))</f>
        <v>SEN</v>
      </c>
      <c r="C231" s="3">
        <f>IF(B231&lt;&gt;"SEN"," ",COUNTIFS(K$1:K230,K231,I$1:I230,I231,B$1:B230,B231)+1)</f>
        <v>6</v>
      </c>
      <c r="D231" s="3" t="str">
        <f t="shared" si="4"/>
        <v xml:space="preserve"> </v>
      </c>
      <c r="F231" s="33">
        <f>IF(A231=0," ",COUNTIF(B$1:B230,B231) + 1)</f>
        <v>195</v>
      </c>
      <c r="G231" s="23" t="str">
        <f>IF(A231=0," ",IF(B231="JUN",VLOOKUP(A231,Juniors!A$2:E$50,2,0),IF(B231="JOG",VLOOKUP(A231,Joggers!A$2:E$50,2,0),IF(B231="SEN",VLOOKUP(A231,Seniors!A$2:E$811,3,0),999))))</f>
        <v>George</v>
      </c>
      <c r="H231" s="23" t="str">
        <f>IF(A231=0," ",IF(B231="JUN",VLOOKUP(A231,Juniors!A$2:E$50,3,0),IF(B231="JOG",VLOOKUP(A231,Joggers!A$2:E$50,3,0),IF(B231="SEN",VLOOKUP(A231,Seniors!A$2:E$811,4,0),999))))</f>
        <v>James</v>
      </c>
      <c r="I231" s="3" t="str">
        <f>IF(A231=0," ",IF(B231="JUN",VLOOKUP(A231,Juniors!A$2:E$50,4,0),IF(B231="JOG",VLOOKUP(A231,Joggers!A$2:E$50,4,0),IF(B231="SEN",VLOOKUP(A231,Seniors!A$2:E$811,5,0),999))))</f>
        <v>m</v>
      </c>
      <c r="J231" s="3">
        <f>IF(A231=0," ",COUNTIFS(B$1:B230,B231,I$1:I230,I231) + 1)</f>
        <v>125</v>
      </c>
      <c r="K231" s="23" t="str">
        <f>IF(A231=0," ",IF(B231="JUN",VLOOKUP(A231,Juniors!A$2:E$50,5,0),IF(B231="JOG",VLOOKUP(A231,Joggers!A$2:E$50,5,0),IF(B231="SEN",VLOOKUP(A231,Seniors!A$2:E$811,2,0),999))))</f>
        <v>PP</v>
      </c>
      <c r="L231" s="3" t="str">
        <f>IF((A231=0)," ",IF((Results!C223&gt;9),Results!B223 &amp; ":" &amp; Results!C223, Results!B223 &amp; ":0" &amp; Results!C223))</f>
        <v>50:41</v>
      </c>
      <c r="M231" s="3">
        <f>IF(A231=0, " ", IF(B231="JUN", " ", IF(B231="JOG",2, IF(D231="S",COUNTIF(D232:D$445,"S")+Header!B$9 + 1,Header!B$9))))</f>
        <v>5</v>
      </c>
    </row>
    <row r="232" spans="1:13" x14ac:dyDescent="0.25">
      <c r="A232" s="23">
        <f>Results!A224</f>
        <v>495</v>
      </c>
      <c r="B232" s="3" t="str">
        <f>IF(A232=0," ",IF(COUNTIF(Juniors!A$2:A$50,A232)&gt;0,"JUN",IF(COUNTIF(Joggers!A$2:A$50,A232)&gt;0,"JOG","SEN")))</f>
        <v>SEN</v>
      </c>
      <c r="C232" s="3">
        <f>IF(B232&lt;&gt;"SEN"," ",COUNTIFS(K$1:K231,K232,I$1:I231,I232,B$1:B231,B232)+1)</f>
        <v>29</v>
      </c>
      <c r="D232" s="3" t="str">
        <f t="shared" si="4"/>
        <v xml:space="preserve"> </v>
      </c>
      <c r="F232" s="33">
        <f>IF(A232=0," ",COUNTIF(B$1:B231,B232) + 1)</f>
        <v>196</v>
      </c>
      <c r="G232" s="23" t="str">
        <f>IF(A232=0," ",IF(B232="JUN",VLOOKUP(A232,Juniors!A$2:E$50,2,0),IF(B232="JOG",VLOOKUP(A232,Joggers!A$2:E$50,2,0),IF(B232="SEN",VLOOKUP(A232,Seniors!A$2:E$811,3,0),999))))</f>
        <v>Rachel</v>
      </c>
      <c r="H232" s="23" t="str">
        <f>IF(A232=0," ",IF(B232="JUN",VLOOKUP(A232,Juniors!A$2:E$50,3,0),IF(B232="JOG",VLOOKUP(A232,Joggers!A$2:E$50,3,0),IF(B232="SEN",VLOOKUP(A232,Seniors!A$2:E$811,4,0),999))))</f>
        <v>Deegan</v>
      </c>
      <c r="I232" s="3" t="str">
        <f>IF(A232=0," ",IF(B232="JUN",VLOOKUP(A232,Juniors!A$2:E$50,4,0),IF(B232="JOG",VLOOKUP(A232,Joggers!A$2:E$50,4,0),IF(B232="SEN",VLOOKUP(A232,Seniors!A$2:E$811,5,0),999))))</f>
        <v>f</v>
      </c>
      <c r="J232" s="3">
        <f>IF(A232=0," ",COUNTIFS(B$1:B231,B232,I$1:I231,I232) + 1)</f>
        <v>71</v>
      </c>
      <c r="K232" s="23" t="str">
        <f>IF(A232=0," ",IF(B232="JUN",VLOOKUP(A232,Juniors!A$2:E$50,5,0),IF(B232="JOG",VLOOKUP(A232,Joggers!A$2:E$50,5,0),IF(B232="SEN",VLOOKUP(A232,Seniors!A$2:E$811,2,0),999))))</f>
        <v>DMV</v>
      </c>
      <c r="L232" s="3" t="str">
        <f>IF((A232=0)," ",IF((Results!C224&gt;9),Results!B224 &amp; ":" &amp; Results!C224, Results!B224 &amp; ":0" &amp; Results!C224))</f>
        <v>50:03</v>
      </c>
      <c r="M232" s="3">
        <f>IF(A232=0, " ", IF(B232="JUN", " ", IF(B232="JOG",2, IF(D232="S",COUNTIF(D233:D$445,"S")+Header!B$9 + 1,Header!B$9))))</f>
        <v>5</v>
      </c>
    </row>
    <row r="233" spans="1:13" x14ac:dyDescent="0.25">
      <c r="A233" s="23">
        <f>Results!A225</f>
        <v>444</v>
      </c>
      <c r="B233" s="3" t="str">
        <f>IF(A233=0," ",IF(COUNTIF(Juniors!A$2:A$50,A233)&gt;0,"JUN",IF(COUNTIF(Joggers!A$2:A$50,A233)&gt;0,"JOG","SEN")))</f>
        <v>SEN</v>
      </c>
      <c r="C233" s="3">
        <f>IF(B233&lt;&gt;"SEN"," ",COUNTIFS(K$1:K232,K233,I$1:I232,I233,B$1:B232,B233)+1)</f>
        <v>30</v>
      </c>
      <c r="D233" s="3" t="str">
        <f t="shared" si="4"/>
        <v xml:space="preserve"> </v>
      </c>
      <c r="F233" s="33">
        <f>IF(A233=0," ",COUNTIF(B$1:B232,B233) + 1)</f>
        <v>197</v>
      </c>
      <c r="G233" s="23" t="str">
        <f>IF(A233=0," ",IF(B233="JUN",VLOOKUP(A233,Juniors!A$2:E$50,2,0),IF(B233="JOG",VLOOKUP(A233,Joggers!A$2:E$50,2,0),IF(B233="SEN",VLOOKUP(A233,Seniors!A$2:E$811,3,0),999))))</f>
        <v>Jacqui</v>
      </c>
      <c r="H233" s="23" t="str">
        <f>IF(A233=0," ",IF(B233="JUN",VLOOKUP(A233,Juniors!A$2:E$50,3,0),IF(B233="JOG",VLOOKUP(A233,Joggers!A$2:E$50,3,0),IF(B233="SEN",VLOOKUP(A233,Seniors!A$2:E$811,4,0),999))))</f>
        <v>Cooper</v>
      </c>
      <c r="I233" s="3" t="str">
        <f>IF(A233=0," ",IF(B233="JUN",VLOOKUP(A233,Juniors!A$2:E$50,4,0),IF(B233="JOG",VLOOKUP(A233,Joggers!A$2:E$50,4,0),IF(B233="SEN",VLOOKUP(A233,Seniors!A$2:E$811,5,0),999))))</f>
        <v>f</v>
      </c>
      <c r="J233" s="3">
        <f>IF(A233=0," ",COUNTIFS(B$1:B232,B233,I$1:I232,I233) + 1)</f>
        <v>72</v>
      </c>
      <c r="K233" s="23" t="str">
        <f>IF(A233=0," ",IF(B233="JUN",VLOOKUP(A233,Juniors!A$2:E$50,5,0),IF(B233="JOG",VLOOKUP(A233,Joggers!A$2:E$50,5,0),IF(B233="SEN",VLOOKUP(A233,Seniors!A$2:E$811,2,0),999))))</f>
        <v>DMV</v>
      </c>
      <c r="L233" s="3" t="str">
        <f>IF((A233=0)," ",IF((Results!C225&gt;9),Results!B225 &amp; ":" &amp; Results!C225, Results!B225 &amp; ":0" &amp; Results!C225))</f>
        <v>50:16</v>
      </c>
      <c r="M233" s="3">
        <f>IF(A233=0, " ", IF(B233="JUN", " ", IF(B233="JOG",2, IF(D233="S",COUNTIF(D234:D$445,"S")+Header!B$9 + 1,Header!B$9))))</f>
        <v>5</v>
      </c>
    </row>
    <row r="234" spans="1:13" x14ac:dyDescent="0.25">
      <c r="A234" s="23">
        <f>Results!A226</f>
        <v>450</v>
      </c>
      <c r="B234" s="3" t="str">
        <f>IF(A234=0," ",IF(COUNTIF(Juniors!A$2:A$50,A234)&gt;0,"JUN",IF(COUNTIF(Joggers!A$2:A$50,A234)&gt;0,"JOG","SEN")))</f>
        <v>SEN</v>
      </c>
      <c r="C234" s="3">
        <f>IF(B234&lt;&gt;"SEN"," ",COUNTIFS(K$1:K233,K234,I$1:I233,I234,B$1:B233,B234)+1)</f>
        <v>31</v>
      </c>
      <c r="D234" s="3" t="str">
        <f t="shared" si="4"/>
        <v xml:space="preserve"> </v>
      </c>
      <c r="F234" s="33">
        <f>IF(A234=0," ",COUNTIF(B$1:B233,B234) + 1)</f>
        <v>198</v>
      </c>
      <c r="G234" s="23" t="str">
        <f>IF(A234=0," ",IF(B234="JUN",VLOOKUP(A234,Juniors!A$2:E$50,2,0),IF(B234="JOG",VLOOKUP(A234,Joggers!A$2:E$50,2,0),IF(B234="SEN",VLOOKUP(A234,Seniors!A$2:E$811,3,0),999))))</f>
        <v>Heather</v>
      </c>
      <c r="H234" s="23" t="str">
        <f>IF(A234=0," ",IF(B234="JUN",VLOOKUP(A234,Juniors!A$2:E$50,3,0),IF(B234="JOG",VLOOKUP(A234,Joggers!A$2:E$50,3,0),IF(B234="SEN",VLOOKUP(A234,Seniors!A$2:E$811,4,0),999))))</f>
        <v>Dupay</v>
      </c>
      <c r="I234" s="3" t="str">
        <f>IF(A234=0," ",IF(B234="JUN",VLOOKUP(A234,Juniors!A$2:E$50,4,0),IF(B234="JOG",VLOOKUP(A234,Joggers!A$2:E$50,4,0),IF(B234="SEN",VLOOKUP(A234,Seniors!A$2:E$811,5,0),999))))</f>
        <v>f</v>
      </c>
      <c r="J234" s="3">
        <f>IF(A234=0," ",COUNTIFS(B$1:B233,B234,I$1:I233,I234) + 1)</f>
        <v>73</v>
      </c>
      <c r="K234" s="23" t="str">
        <f>IF(A234=0," ",IF(B234="JUN",VLOOKUP(A234,Juniors!A$2:E$50,5,0),IF(B234="JOG",VLOOKUP(A234,Joggers!A$2:E$50,5,0),IF(B234="SEN",VLOOKUP(A234,Seniors!A$2:E$811,2,0),999))))</f>
        <v>DMV</v>
      </c>
      <c r="L234" s="3" t="str">
        <f>IF((A234=0)," ",IF((Results!C226&gt;9),Results!B226 &amp; ":" &amp; Results!C226, Results!B226 &amp; ":0" &amp; Results!C226))</f>
        <v>51:06</v>
      </c>
      <c r="M234" s="3">
        <f>IF(A234=0, " ", IF(B234="JUN", " ", IF(B234="JOG",2, IF(D234="S",COUNTIF(D235:D$445,"S")+Header!B$9 + 1,Header!B$9))))</f>
        <v>5</v>
      </c>
    </row>
    <row r="235" spans="1:13" x14ac:dyDescent="0.25">
      <c r="A235" s="23">
        <f>Results!A227</f>
        <v>1196</v>
      </c>
      <c r="B235" s="3" t="str">
        <f>IF(A235=0," ",IF(COUNTIF(Juniors!A$2:A$50,A235)&gt;0,"JUN",IF(COUNTIF(Joggers!A$2:A$50,A235)&gt;0,"JOG","SEN")))</f>
        <v>SEN</v>
      </c>
      <c r="C235" s="3">
        <f>IF(B235&lt;&gt;"SEN"," ",COUNTIFS(K$1:K234,K235,I$1:I234,I235,B$1:B234,B235)+1)</f>
        <v>29</v>
      </c>
      <c r="D235" s="3" t="str">
        <f t="shared" si="4"/>
        <v xml:space="preserve"> </v>
      </c>
      <c r="F235" s="33">
        <f>IF(A235=0," ",COUNTIF(B$1:B234,B235) + 1)</f>
        <v>199</v>
      </c>
      <c r="G235" s="23" t="str">
        <f>IF(A235=0," ",IF(B235="JUN",VLOOKUP(A235,Juniors!A$2:E$50,2,0),IF(B235="JOG",VLOOKUP(A235,Joggers!A$2:E$50,2,0),IF(B235="SEN",VLOOKUP(A235,Seniors!A$2:E$811,3,0),999))))</f>
        <v>Robert</v>
      </c>
      <c r="H235" s="23" t="str">
        <f>IF(A235=0," ",IF(B235="JUN",VLOOKUP(A235,Juniors!A$2:E$50,3,0),IF(B235="JOG",VLOOKUP(A235,Joggers!A$2:E$50,3,0),IF(B235="SEN",VLOOKUP(A235,Seniors!A$2:E$811,4,0),999))))</f>
        <v>Beeby</v>
      </c>
      <c r="I235" s="3" t="str">
        <f>IF(A235=0," ",IF(B235="JUN",VLOOKUP(A235,Juniors!A$2:E$50,4,0),IF(B235="JOG",VLOOKUP(A235,Joggers!A$2:E$50,4,0),IF(B235="SEN",VLOOKUP(A235,Seniors!A$2:E$811,5,0),999))))</f>
        <v>m</v>
      </c>
      <c r="J235" s="3">
        <f>IF(A235=0," ",COUNTIFS(B$1:B234,B235,I$1:I234,I235) + 1)</f>
        <v>126</v>
      </c>
      <c r="K235" s="23" t="str">
        <f>IF(A235=0," ",IF(B235="JUN",VLOOKUP(A235,Juniors!A$2:E$50,5,0),IF(B235="JOG",VLOOKUP(A235,Joggers!A$2:E$50,5,0),IF(B235="SEN",VLOOKUP(A235,Seniors!A$2:E$811,2,0),999))))</f>
        <v>WW</v>
      </c>
      <c r="L235" s="3" t="str">
        <f>IF((A235=0)," ",IF((Results!C227&gt;9),Results!B227 &amp; ":" &amp; Results!C227, Results!B227 &amp; ":0" &amp; Results!C227))</f>
        <v>51:56</v>
      </c>
      <c r="M235" s="3">
        <f>IF(A235=0, " ", IF(B235="JUN", " ", IF(B235="JOG",2, IF(D235="S",COUNTIF(D236:D$445,"S")+Header!B$9 + 1,Header!B$9))))</f>
        <v>5</v>
      </c>
    </row>
    <row r="236" spans="1:13" x14ac:dyDescent="0.25">
      <c r="A236" s="23">
        <f>Results!A228</f>
        <v>497</v>
      </c>
      <c r="B236" s="3" t="str">
        <f>IF(A236=0," ",IF(COUNTIF(Juniors!A$2:A$50,A236)&gt;0,"JUN",IF(COUNTIF(Joggers!A$2:A$50,A236)&gt;0,"JOG","SEN")))</f>
        <v>SEN</v>
      </c>
      <c r="C236" s="3">
        <f>IF(B236&lt;&gt;"SEN"," ",COUNTIFS(K$1:K235,K236,I$1:I235,I236,B$1:B235,B236)+1)</f>
        <v>32</v>
      </c>
      <c r="D236" s="3" t="str">
        <f t="shared" si="4"/>
        <v xml:space="preserve"> </v>
      </c>
      <c r="F236" s="33">
        <f>IF(A236=0," ",COUNTIF(B$1:B235,B236) + 1)</f>
        <v>200</v>
      </c>
      <c r="G236" s="23" t="str">
        <f>IF(A236=0," ",IF(B236="JUN",VLOOKUP(A236,Juniors!A$2:E$50,2,0),IF(B236="JOG",VLOOKUP(A236,Joggers!A$2:E$50,2,0),IF(B236="SEN",VLOOKUP(A236,Seniors!A$2:E$811,3,0),999))))</f>
        <v>Fleur</v>
      </c>
      <c r="H236" s="23" t="str">
        <f>IF(A236=0," ",IF(B236="JUN",VLOOKUP(A236,Juniors!A$2:E$50,3,0),IF(B236="JOG",VLOOKUP(A236,Joggers!A$2:E$50,3,0),IF(B236="SEN",VLOOKUP(A236,Seniors!A$2:E$811,4,0),999))))</f>
        <v>Priestley</v>
      </c>
      <c r="I236" s="3" t="str">
        <f>IF(A236=0," ",IF(B236="JUN",VLOOKUP(A236,Juniors!A$2:E$50,4,0),IF(B236="JOG",VLOOKUP(A236,Joggers!A$2:E$50,4,0),IF(B236="SEN",VLOOKUP(A236,Seniors!A$2:E$811,5,0),999))))</f>
        <v>f</v>
      </c>
      <c r="J236" s="3">
        <f>IF(A236=0," ",COUNTIFS(B$1:B235,B236,I$1:I235,I236) + 1)</f>
        <v>74</v>
      </c>
      <c r="K236" s="23" t="str">
        <f>IF(A236=0," ",IF(B236="JUN",VLOOKUP(A236,Juniors!A$2:E$50,5,0),IF(B236="JOG",VLOOKUP(A236,Joggers!A$2:E$50,5,0),IF(B236="SEN",VLOOKUP(A236,Seniors!A$2:E$811,2,0),999))))</f>
        <v>DMV</v>
      </c>
      <c r="L236" s="3" t="str">
        <f>IF((A236=0)," ",IF((Results!C228&gt;9),Results!B228 &amp; ":" &amp; Results!C228, Results!B228 &amp; ":0" &amp; Results!C228))</f>
        <v>51:21</v>
      </c>
      <c r="M236" s="3">
        <f>IF(A236=0, " ", IF(B236="JUN", " ", IF(B236="JOG",2, IF(D236="S",COUNTIF(D237:D$445,"S")+Header!B$9 + 1,Header!B$9))))</f>
        <v>5</v>
      </c>
    </row>
    <row r="237" spans="1:13" x14ac:dyDescent="0.25">
      <c r="A237" s="23">
        <f>Results!A229</f>
        <v>433</v>
      </c>
      <c r="B237" s="3" t="str">
        <f>IF(A237=0," ",IF(COUNTIF(Juniors!A$2:A$50,A237)&gt;0,"JUN",IF(COUNTIF(Joggers!A$2:A$50,A237)&gt;0,"JOG","SEN")))</f>
        <v>SEN</v>
      </c>
      <c r="C237" s="3">
        <f>IF(B237&lt;&gt;"SEN"," ",COUNTIFS(K$1:K236,K237,I$1:I236,I237,B$1:B236,B237)+1)</f>
        <v>33</v>
      </c>
      <c r="D237" s="3" t="str">
        <f t="shared" si="4"/>
        <v xml:space="preserve"> </v>
      </c>
      <c r="F237" s="33">
        <f>IF(A237=0," ",COUNTIF(B$1:B236,B237) + 1)</f>
        <v>201</v>
      </c>
      <c r="G237" s="23" t="str">
        <f>IF(A237=0," ",IF(B237="JUN",VLOOKUP(A237,Juniors!A$2:E$50,2,0),IF(B237="JOG",VLOOKUP(A237,Joggers!A$2:E$50,2,0),IF(B237="SEN",VLOOKUP(A237,Seniors!A$2:E$811,3,0),999))))</f>
        <v>Helen</v>
      </c>
      <c r="H237" s="23" t="str">
        <f>IF(A237=0," ",IF(B237="JUN",VLOOKUP(A237,Juniors!A$2:E$50,3,0),IF(B237="JOG",VLOOKUP(A237,Joggers!A$2:E$50,3,0),IF(B237="SEN",VLOOKUP(A237,Seniors!A$2:E$811,4,0),999))))</f>
        <v>Austin</v>
      </c>
      <c r="I237" s="3" t="str">
        <f>IF(A237=0," ",IF(B237="JUN",VLOOKUP(A237,Juniors!A$2:E$50,4,0),IF(B237="JOG",VLOOKUP(A237,Joggers!A$2:E$50,4,0),IF(B237="SEN",VLOOKUP(A237,Seniors!A$2:E$811,5,0),999))))</f>
        <v>f</v>
      </c>
      <c r="J237" s="3">
        <f>IF(A237=0," ",COUNTIFS(B$1:B236,B237,I$1:I236,I237) + 1)</f>
        <v>75</v>
      </c>
      <c r="K237" s="23" t="str">
        <f>IF(A237=0," ",IF(B237="JUN",VLOOKUP(A237,Juniors!A$2:E$50,5,0),IF(B237="JOG",VLOOKUP(A237,Joggers!A$2:E$50,5,0),IF(B237="SEN",VLOOKUP(A237,Seniors!A$2:E$811,2,0),999))))</f>
        <v>DMV</v>
      </c>
      <c r="L237" s="3" t="str">
        <f>IF((A237=0)," ",IF((Results!C229&gt;9),Results!B229 &amp; ":" &amp; Results!C229, Results!B229 &amp; ":0" &amp; Results!C229))</f>
        <v>51:47</v>
      </c>
      <c r="M237" s="3">
        <f>IF(A237=0, " ", IF(B237="JUN", " ", IF(B237="JOG",2, IF(D237="S",COUNTIF(D238:D$445,"S")+Header!B$9 + 1,Header!B$9))))</f>
        <v>5</v>
      </c>
    </row>
    <row r="238" spans="1:13" x14ac:dyDescent="0.25">
      <c r="A238" s="23">
        <f>Results!A233</f>
        <v>1321</v>
      </c>
      <c r="B238" s="3" t="str">
        <f>IF(A238=0," ",IF(COUNTIF(Juniors!A$2:A$50,A238)&gt;0,"JUN",IF(COUNTIF(Joggers!A$2:A$50,A238)&gt;0,"JOG","SEN")))</f>
        <v>SEN</v>
      </c>
      <c r="C238" s="3">
        <f>IF(B238&lt;&gt;"SEN"," ",COUNTIFS(K$1:K237,K238,I$1:I237,I238,B$1:B237,B238)+1)</f>
        <v>14</v>
      </c>
      <c r="D238" s="3" t="str">
        <f t="shared" si="4"/>
        <v xml:space="preserve"> </v>
      </c>
      <c r="F238" s="33">
        <f>IF(A238=0," ",COUNTIF(B$1:B237,B238) + 1)</f>
        <v>202</v>
      </c>
      <c r="G238" s="23" t="str">
        <f>IF(A238=0," ",IF(B238="JUN",VLOOKUP(A238,Juniors!A$2:E$50,2,0),IF(B238="JOG",VLOOKUP(A238,Joggers!A$2:E$50,2,0),IF(B238="SEN",VLOOKUP(A238,Seniors!A$2:E$811,3,0),999))))</f>
        <v>Fatia</v>
      </c>
      <c r="H238" s="23" t="str">
        <f>IF(A238=0," ",IF(B238="JUN",VLOOKUP(A238,Juniors!A$2:E$50,3,0),IF(B238="JOG",VLOOKUP(A238,Joggers!A$2:E$50,3,0),IF(B238="SEN",VLOOKUP(A238,Seniors!A$2:E$811,4,0),999))))</f>
        <v>Abali</v>
      </c>
      <c r="I238" s="3" t="str">
        <f>IF(A238=0," ",IF(B238="JUN",VLOOKUP(A238,Juniors!A$2:E$50,4,0),IF(B238="JOG",VLOOKUP(A238,Joggers!A$2:E$50,4,0),IF(B238="SEN",VLOOKUP(A238,Seniors!A$2:E$811,5,0),999))))</f>
        <v>f</v>
      </c>
      <c r="J238" s="3">
        <f>IF(A238=0," ",COUNTIFS(B$1:B237,B238,I$1:I237,I238) + 1)</f>
        <v>76</v>
      </c>
      <c r="K238" s="23" t="str">
        <f>IF(A238=0," ",IF(B238="JUN",VLOOKUP(A238,Juniors!A$2:E$50,5,0),IF(B238="JOG",VLOOKUP(A238,Joggers!A$2:E$50,5,0),IF(B238="SEN",VLOOKUP(A238,Seniors!A$2:E$811,2,0),999))))</f>
        <v>WW</v>
      </c>
      <c r="L238" s="3" t="str">
        <f>IF((A238=0)," ",IF((Results!C233&gt;9),Results!B233 &amp; ":" &amp; Results!C233, Results!B233 &amp; ":0" &amp; Results!C233))</f>
        <v>52:03</v>
      </c>
      <c r="M238" s="3">
        <f>IF(A238=0, " ", IF(B238="JUN", " ", IF(B238="JOG",2, IF(D238="S",COUNTIF(D239:D$445,"S")+Header!B$9 + 1,Header!B$9))))</f>
        <v>5</v>
      </c>
    </row>
    <row r="239" spans="1:13" x14ac:dyDescent="0.25">
      <c r="A239" s="23">
        <f>Results!A235</f>
        <v>794</v>
      </c>
      <c r="B239" s="3" t="str">
        <f>IF(A239=0," ",IF(COUNTIF(Juniors!A$2:A$50,A239)&gt;0,"JUN",IF(COUNTIF(Joggers!A$2:A$50,A239)&gt;0,"JOG","SEN")))</f>
        <v>SEN</v>
      </c>
      <c r="C239" s="3">
        <f>IF(B239&lt;&gt;"SEN"," ",COUNTIFS(K$1:K238,K239,I$1:I238,I239,B$1:B238,B239)+1)</f>
        <v>13</v>
      </c>
      <c r="D239" s="3" t="str">
        <f t="shared" si="4"/>
        <v xml:space="preserve"> </v>
      </c>
      <c r="F239" s="33">
        <f>IF(A239=0," ",COUNTIF(B$1:B238,B239) + 1)</f>
        <v>203</v>
      </c>
      <c r="G239" s="23" t="str">
        <f>IF(A239=0," ",IF(B239="JUN",VLOOKUP(A239,Juniors!A$2:E$50,2,0),IF(B239="JOG",VLOOKUP(A239,Joggers!A$2:E$50,2,0),IF(B239="SEN",VLOOKUP(A239,Seniors!A$2:E$811,3,0),999))))</f>
        <v>Adrian</v>
      </c>
      <c r="H239" s="23" t="str">
        <f>IF(A239=0," ",IF(B239="JUN",VLOOKUP(A239,Juniors!A$2:E$50,3,0),IF(B239="JOG",VLOOKUP(A239,Joggers!A$2:E$50,3,0),IF(B239="SEN",VLOOKUP(A239,Seniors!A$2:E$811,4,0),999))))</f>
        <v>Grant</v>
      </c>
      <c r="I239" s="3" t="str">
        <f>IF(A239=0," ",IF(B239="JUN",VLOOKUP(A239,Juniors!A$2:E$50,4,0),IF(B239="JOG",VLOOKUP(A239,Joggers!A$2:E$50,4,0),IF(B239="SEN",VLOOKUP(A239,Seniors!A$2:E$811,5,0),999))))</f>
        <v>m</v>
      </c>
      <c r="J239" s="3">
        <f>IF(A239=0," ",COUNTIFS(B$1:B238,B239,I$1:I238,I239) + 1)</f>
        <v>127</v>
      </c>
      <c r="K239" s="23" t="str">
        <f>IF(A239=0," ",IF(B239="JUN",VLOOKUP(A239,Juniors!A$2:E$50,5,0),IF(B239="JOG",VLOOKUP(A239,Joggers!A$2:E$50,5,0),IF(B239="SEN",VLOOKUP(A239,Seniors!A$2:E$811,2,0),999))))</f>
        <v>RPAC</v>
      </c>
      <c r="L239" s="3" t="str">
        <f>IF((A239=0)," ",IF((Results!C235&gt;9),Results!B235 &amp; ":" &amp; Results!C235, Results!B235 &amp; ":0" &amp; Results!C235))</f>
        <v>53:12</v>
      </c>
      <c r="M239" s="3">
        <f>IF(A239=0, " ", IF(B239="JUN", " ", IF(B239="JOG",2, IF(D239="S",COUNTIF(D240:D$445,"S")+Header!B$9 + 1,Header!B$9))))</f>
        <v>5</v>
      </c>
    </row>
    <row r="240" spans="1:13" x14ac:dyDescent="0.25">
      <c r="A240" s="23">
        <f>Results!A236</f>
        <v>393</v>
      </c>
      <c r="B240" s="3" t="str">
        <f>IF(A240=0," ",IF(COUNTIF(Juniors!A$2:A$50,A240)&gt;0,"JUN",IF(COUNTIF(Joggers!A$2:A$50,A240)&gt;0,"JOG","SEN")))</f>
        <v>SEN</v>
      </c>
      <c r="C240" s="3">
        <f>IF(B240&lt;&gt;"SEN"," ",COUNTIFS(K$1:K239,K240,I$1:I239,I240,B$1:B239,B240)+1)</f>
        <v>31</v>
      </c>
      <c r="D240" s="3" t="str">
        <f t="shared" si="4"/>
        <v xml:space="preserve"> </v>
      </c>
      <c r="F240" s="33">
        <f>IF(A240=0," ",COUNTIF(B$1:B239,B240) + 1)</f>
        <v>204</v>
      </c>
      <c r="G240" s="23" t="str">
        <f>IF(A240=0," ",IF(B240="JUN",VLOOKUP(A240,Juniors!A$2:E$50,2,0),IF(B240="JOG",VLOOKUP(A240,Joggers!A$2:E$50,2,0),IF(B240="SEN",VLOOKUP(A240,Seniors!A$2:E$811,3,0),999))))</f>
        <v>David</v>
      </c>
      <c r="H240" s="23" t="str">
        <f>IF(A240=0," ",IF(B240="JUN",VLOOKUP(A240,Juniors!A$2:E$50,3,0),IF(B240="JOG",VLOOKUP(A240,Joggers!A$2:E$50,3,0),IF(B240="SEN",VLOOKUP(A240,Seniors!A$2:E$811,4,0),999))))</f>
        <v>Procter</v>
      </c>
      <c r="I240" s="3" t="str">
        <f>IF(A240=0," ",IF(B240="JUN",VLOOKUP(A240,Juniors!A$2:E$50,4,0),IF(B240="JOG",VLOOKUP(A240,Joggers!A$2:E$50,4,0),IF(B240="SEN",VLOOKUP(A240,Seniors!A$2:E$811,5,0),999))))</f>
        <v>m</v>
      </c>
      <c r="J240" s="3">
        <f>IF(A240=0," ",COUNTIFS(B$1:B239,B240,I$1:I239,I240) + 1)</f>
        <v>128</v>
      </c>
      <c r="K240" s="23" t="str">
        <f>IF(A240=0," ",IF(B240="JUN",VLOOKUP(A240,Juniors!A$2:E$50,5,0),IF(B240="JOG",VLOOKUP(A240,Joggers!A$2:E$50,5,0),IF(B240="SEN",VLOOKUP(A240,Seniors!A$2:E$811,2,0),999))))</f>
        <v>DMV</v>
      </c>
      <c r="L240" s="3" t="str">
        <f>IF((A240=0)," ",IF((Results!C236&gt;9),Results!B236 &amp; ":" &amp; Results!C236, Results!B236 &amp; ":0" &amp; Results!C236))</f>
        <v>53:35</v>
      </c>
      <c r="M240" s="3">
        <f>IF(A240=0, " ", IF(B240="JUN", " ", IF(B240="JOG",2, IF(D240="S",COUNTIF(D241:D$445,"S")+Header!B$9 + 1,Header!B$9))))</f>
        <v>5</v>
      </c>
    </row>
    <row r="241" spans="1:13" x14ac:dyDescent="0.25">
      <c r="A241" s="23">
        <f>Results!A237</f>
        <v>240</v>
      </c>
      <c r="B241" s="3" t="str">
        <f>IF(A241=0," ",IF(COUNTIF(Juniors!A$2:A$50,A241)&gt;0,"JUN",IF(COUNTIF(Joggers!A$2:A$50,A241)&gt;0,"JOG","SEN")))</f>
        <v>SEN</v>
      </c>
      <c r="C241" s="3">
        <f>IF(B241&lt;&gt;"SEN"," ",COUNTIFS(K$1:K240,K241,I$1:I240,I241,B$1:B240,B241)+1)</f>
        <v>4</v>
      </c>
      <c r="D241" s="3" t="str">
        <f t="shared" si="4"/>
        <v>S</v>
      </c>
      <c r="F241" s="33">
        <f>IF(A241=0," ",COUNTIF(B$1:B240,B241) + 1)</f>
        <v>205</v>
      </c>
      <c r="G241" s="23" t="str">
        <f>IF(A241=0," ",IF(B241="JUN",VLOOKUP(A241,Juniors!A$2:E$50,2,0),IF(B241="JOG",VLOOKUP(A241,Joggers!A$2:E$50,2,0),IF(B241="SEN",VLOOKUP(A241,Seniors!A$2:E$811,3,0),999))))</f>
        <v>Andrea</v>
      </c>
      <c r="H241" s="23" t="str">
        <f>IF(A241=0," ",IF(B241="JUN",VLOOKUP(A241,Juniors!A$2:E$50,3,0),IF(B241="JOG",VLOOKUP(A241,Joggers!A$2:E$50,3,0),IF(B241="SEN",VLOOKUP(A241,Seniors!A$2:E$811,4,0),999))))</f>
        <v>Ong</v>
      </c>
      <c r="I241" s="3" t="str">
        <f>IF(A241=0," ",IF(B241="JUN",VLOOKUP(A241,Juniors!A$2:E$50,4,0),IF(B241="JOG",VLOOKUP(A241,Joggers!A$2:E$50,4,0),IF(B241="SEN",VLOOKUP(A241,Seniors!A$2:E$811,5,0),999))))</f>
        <v>f</v>
      </c>
      <c r="J241" s="3">
        <f>IF(A241=0," ",COUNTIFS(B$1:B240,B241,I$1:I240,I241) + 1)</f>
        <v>77</v>
      </c>
      <c r="K241" s="23" t="str">
        <f>IF(A241=0," ",IF(B241="JUN",VLOOKUP(A241,Juniors!A$2:E$50,5,0),IF(B241="JOG",VLOOKUP(A241,Joggers!A$2:E$50,5,0),IF(B241="SEN",VLOOKUP(A241,Seniors!A$2:E$811,2,0),999))))</f>
        <v>BVR</v>
      </c>
      <c r="L241" s="3" t="str">
        <f>IF((A241=0)," ",IF((Results!C237&gt;9),Results!B237 &amp; ":" &amp; Results!C237, Results!B237 &amp; ":0" &amp; Results!C237))</f>
        <v>53:49</v>
      </c>
      <c r="M241" s="3">
        <f>IF(A241=0, " ", IF(B241="JUN", " ", IF(B241="JOG",2, IF(D241="S",COUNTIF(D242:D$445,"S")+Header!B$9 + 1,Header!B$9))))</f>
        <v>6</v>
      </c>
    </row>
    <row r="242" spans="1:13" x14ac:dyDescent="0.25">
      <c r="A242" s="23">
        <f>Results!A238</f>
        <v>489</v>
      </c>
      <c r="B242" s="3" t="str">
        <f>IF(A242=0," ",IF(COUNTIF(Juniors!A$2:A$50,A242)&gt;0,"JUN",IF(COUNTIF(Joggers!A$2:A$50,A242)&gt;0,"JOG","SEN")))</f>
        <v>SEN</v>
      </c>
      <c r="C242" s="3">
        <f>IF(B242&lt;&gt;"SEN"," ",COUNTIFS(K$1:K241,K242,I$1:I241,I242,B$1:B241,B242)+1)</f>
        <v>34</v>
      </c>
      <c r="D242" s="3" t="str">
        <f t="shared" si="4"/>
        <v xml:space="preserve"> </v>
      </c>
      <c r="F242" s="33">
        <f>IF(A242=0," ",COUNTIF(B$1:B241,B242) + 1)</f>
        <v>206</v>
      </c>
      <c r="G242" s="23" t="str">
        <f>IF(A242=0," ",IF(B242="JUN",VLOOKUP(A242,Juniors!A$2:E$50,2,0),IF(B242="JOG",VLOOKUP(A242,Joggers!A$2:E$50,2,0),IF(B242="SEN",VLOOKUP(A242,Seniors!A$2:E$811,3,0),999))))</f>
        <v>Blanche</v>
      </c>
      <c r="H242" s="23" t="str">
        <f>IF(A242=0," ",IF(B242="JUN",VLOOKUP(A242,Juniors!A$2:E$50,3,0),IF(B242="JOG",VLOOKUP(A242,Joggers!A$2:E$50,3,0),IF(B242="SEN",VLOOKUP(A242,Seniors!A$2:E$811,4,0),999))))</f>
        <v>Fernandez</v>
      </c>
      <c r="I242" s="3" t="str">
        <f>IF(A242=0," ",IF(B242="JUN",VLOOKUP(A242,Juniors!A$2:E$50,4,0),IF(B242="JOG",VLOOKUP(A242,Joggers!A$2:E$50,4,0),IF(B242="SEN",VLOOKUP(A242,Seniors!A$2:E$811,5,0),999))))</f>
        <v>f</v>
      </c>
      <c r="J242" s="3">
        <f>IF(A242=0," ",COUNTIFS(B$1:B241,B242,I$1:I241,I242) + 1)</f>
        <v>78</v>
      </c>
      <c r="K242" s="23" t="str">
        <f>IF(A242=0," ",IF(B242="JUN",VLOOKUP(A242,Juniors!A$2:E$50,5,0),IF(B242="JOG",VLOOKUP(A242,Joggers!A$2:E$50,5,0),IF(B242="SEN",VLOOKUP(A242,Seniors!A$2:E$811,2,0),999))))</f>
        <v>DMV</v>
      </c>
      <c r="L242" s="3" t="str">
        <f>IF((A242=0)," ",IF((Results!C238&gt;9),Results!B238 &amp; ":" &amp; Results!C238, Results!B238 &amp; ":0" &amp; Results!C238))</f>
        <v>54:01</v>
      </c>
      <c r="M242" s="3">
        <f>IF(A242=0, " ", IF(B242="JUN", " ", IF(B242="JOG",2, IF(D242="S",COUNTIF(D243:D$445,"S")+Header!B$9 + 1,Header!B$9))))</f>
        <v>5</v>
      </c>
    </row>
    <row r="243" spans="1:13" x14ac:dyDescent="0.25">
      <c r="A243" s="23">
        <f>Results!A239</f>
        <v>1294</v>
      </c>
      <c r="B243" s="3" t="str">
        <f>IF(A243=0," ",IF(COUNTIF(Juniors!A$2:A$50,A243)&gt;0,"JUN",IF(COUNTIF(Joggers!A$2:A$50,A243)&gt;0,"JOG","SEN")))</f>
        <v>SEN</v>
      </c>
      <c r="C243" s="3">
        <f>IF(B243&lt;&gt;"SEN"," ",COUNTIFS(K$1:K242,K243,I$1:I242,I243,B$1:B242,B243)+1)</f>
        <v>15</v>
      </c>
      <c r="D243" s="3" t="str">
        <f t="shared" si="4"/>
        <v xml:space="preserve"> </v>
      </c>
      <c r="F243" s="33">
        <f>IF(A243=0," ",COUNTIF(B$1:B242,B243) + 1)</f>
        <v>207</v>
      </c>
      <c r="G243" s="23" t="str">
        <f>IF(A243=0," ",IF(B243="JUN",VLOOKUP(A243,Juniors!A$2:E$50,2,0),IF(B243="JOG",VLOOKUP(A243,Joggers!A$2:E$50,2,0),IF(B243="SEN",VLOOKUP(A243,Seniors!A$2:E$811,3,0),999))))</f>
        <v>Susie</v>
      </c>
      <c r="H243" s="23" t="str">
        <f>IF(A243=0," ",IF(B243="JUN",VLOOKUP(A243,Juniors!A$2:E$50,3,0),IF(B243="JOG",VLOOKUP(A243,Joggers!A$2:E$50,3,0),IF(B243="SEN",VLOOKUP(A243,Seniors!A$2:E$811,4,0),999))))</f>
        <v>O'Connor</v>
      </c>
      <c r="I243" s="3" t="str">
        <f>IF(A243=0," ",IF(B243="JUN",VLOOKUP(A243,Juniors!A$2:E$50,4,0),IF(B243="JOG",VLOOKUP(A243,Joggers!A$2:E$50,4,0),IF(B243="SEN",VLOOKUP(A243,Seniors!A$2:E$811,5,0),999))))</f>
        <v>f</v>
      </c>
      <c r="J243" s="3">
        <f>IF(A243=0," ",COUNTIFS(B$1:B242,B243,I$1:I242,I243) + 1)</f>
        <v>79</v>
      </c>
      <c r="K243" s="23" t="str">
        <f>IF(A243=0," ",IF(B243="JUN",VLOOKUP(A243,Juniors!A$2:E$50,5,0),IF(B243="JOG",VLOOKUP(A243,Joggers!A$2:E$50,5,0),IF(B243="SEN",VLOOKUP(A243,Seniors!A$2:E$811,2,0),999))))</f>
        <v>WW</v>
      </c>
      <c r="L243" s="3" t="str">
        <f>IF((A243=0)," ",IF((Results!C239&gt;9),Results!B239 &amp; ":" &amp; Results!C239, Results!B239 &amp; ":0" &amp; Results!C239))</f>
        <v>54:11</v>
      </c>
      <c r="M243" s="3">
        <f>IF(A243=0, " ", IF(B243="JUN", " ", IF(B243="JOG",2, IF(D243="S",COUNTIF(D244:D$445,"S")+Header!B$9 + 1,Header!B$9))))</f>
        <v>5</v>
      </c>
    </row>
    <row r="244" spans="1:13" x14ac:dyDescent="0.25">
      <c r="A244" s="23">
        <f>Results!A243</f>
        <v>1324</v>
      </c>
      <c r="B244" s="3" t="str">
        <f>IF(A244=0," ",IF(COUNTIF(Juniors!A$2:A$50,A244)&gt;0,"JUN",IF(COUNTIF(Joggers!A$2:A$50,A244)&gt;0,"JOG","SEN")))</f>
        <v>SEN</v>
      </c>
      <c r="C244" s="3">
        <f>IF(B244&lt;&gt;"SEN"," ",COUNTIFS(K$1:K243,K244,I$1:I243,I244,B$1:B243,B244)+1)</f>
        <v>16</v>
      </c>
      <c r="D244" s="3" t="str">
        <f t="shared" si="4"/>
        <v xml:space="preserve"> </v>
      </c>
      <c r="F244" s="33">
        <f>IF(A244=0," ",COUNTIF(B$1:B243,B244) + 1)</f>
        <v>208</v>
      </c>
      <c r="G244" s="23" t="str">
        <f>IF(A244=0," ",IF(B244="JUN",VLOOKUP(A244,Juniors!A$2:E$50,2,0),IF(B244="JOG",VLOOKUP(A244,Joggers!A$2:E$50,2,0),IF(B244="SEN",VLOOKUP(A244,Seniors!A$2:E$811,3,0),999))))</f>
        <v>Caroline</v>
      </c>
      <c r="H244" s="23" t="str">
        <f>IF(A244=0," ",IF(B244="JUN",VLOOKUP(A244,Juniors!A$2:E$50,3,0),IF(B244="JOG",VLOOKUP(A244,Joggers!A$2:E$50,3,0),IF(B244="SEN",VLOOKUP(A244,Seniors!A$2:E$811,4,0),999))))</f>
        <v>Evers-Endicott</v>
      </c>
      <c r="I244" s="3" t="str">
        <f>IF(A244=0," ",IF(B244="JUN",VLOOKUP(A244,Juniors!A$2:E$50,4,0),IF(B244="JOG",VLOOKUP(A244,Joggers!A$2:E$50,4,0),IF(B244="SEN",VLOOKUP(A244,Seniors!A$2:E$811,5,0),999))))</f>
        <v>f</v>
      </c>
      <c r="J244" s="3">
        <f>IF(A244=0," ",COUNTIFS(B$1:B243,B244,I$1:I243,I244) + 1)</f>
        <v>80</v>
      </c>
      <c r="K244" s="23" t="str">
        <f>IF(A244=0," ",IF(B244="JUN",VLOOKUP(A244,Juniors!A$2:E$50,5,0),IF(B244="JOG",VLOOKUP(A244,Joggers!A$2:E$50,5,0),IF(B244="SEN",VLOOKUP(A244,Seniors!A$2:E$811,2,0),999))))</f>
        <v>WW</v>
      </c>
      <c r="L244" s="3" t="str">
        <f>IF((A244=0)," ",IF((Results!C243&gt;9),Results!B243 &amp; ":" &amp; Results!C243, Results!B243 &amp; ":0" &amp; Results!C243))</f>
        <v>57:07</v>
      </c>
      <c r="M244" s="3">
        <f>IF(A244=0, " ", IF(B244="JUN", " ", IF(B244="JOG",2, IF(D244="S",COUNTIF(D245:D$445,"S")+Header!B$9 + 1,Header!B$9))))</f>
        <v>5</v>
      </c>
    </row>
    <row r="245" spans="1:13" x14ac:dyDescent="0.25">
      <c r="A245" s="23">
        <f>Results!A244</f>
        <v>1318</v>
      </c>
      <c r="B245" s="3" t="str">
        <f>IF(A245=0," ",IF(COUNTIF(Juniors!A$2:A$50,A245)&gt;0,"JUN",IF(COUNTIF(Joggers!A$2:A$50,A245)&gt;0,"JOG","SEN")))</f>
        <v>SEN</v>
      </c>
      <c r="C245" s="3">
        <f>IF(B245&lt;&gt;"SEN"," ",COUNTIFS(K$1:K244,K245,I$1:I244,I245,B$1:B244,B245)+1)</f>
        <v>17</v>
      </c>
      <c r="D245" s="3" t="str">
        <f t="shared" si="4"/>
        <v xml:space="preserve"> </v>
      </c>
      <c r="F245" s="33">
        <f>IF(A245=0," ",COUNTIF(B$1:B244,B245) + 1)</f>
        <v>209</v>
      </c>
      <c r="G245" s="23" t="str">
        <f>IF(A245=0," ",IF(B245="JUN",VLOOKUP(A245,Juniors!A$2:E$50,2,0),IF(B245="JOG",VLOOKUP(A245,Joggers!A$2:E$50,2,0),IF(B245="SEN",VLOOKUP(A245,Seniors!A$2:E$811,3,0),999))))</f>
        <v>Olivia</v>
      </c>
      <c r="H245" s="23" t="str">
        <f>IF(A245=0," ",IF(B245="JUN",VLOOKUP(A245,Juniors!A$2:E$50,3,0),IF(B245="JOG",VLOOKUP(A245,Joggers!A$2:E$50,3,0),IF(B245="SEN",VLOOKUP(A245,Seniors!A$2:E$811,4,0),999))))</f>
        <v>Barlow</v>
      </c>
      <c r="I245" s="3" t="str">
        <f>IF(A245=0," ",IF(B245="JUN",VLOOKUP(A245,Juniors!A$2:E$50,4,0),IF(B245="JOG",VLOOKUP(A245,Joggers!A$2:E$50,4,0),IF(B245="SEN",VLOOKUP(A245,Seniors!A$2:E$811,5,0),999))))</f>
        <v>f</v>
      </c>
      <c r="J245" s="3">
        <f>IF(A245=0," ",COUNTIFS(B$1:B244,B245,I$1:I244,I245) + 1)</f>
        <v>81</v>
      </c>
      <c r="K245" s="23" t="str">
        <f>IF(A245=0," ",IF(B245="JUN",VLOOKUP(A245,Juniors!A$2:E$50,5,0),IF(B245="JOG",VLOOKUP(A245,Joggers!A$2:E$50,5,0),IF(B245="SEN",VLOOKUP(A245,Seniors!A$2:E$811,2,0),999))))</f>
        <v>WW</v>
      </c>
      <c r="L245" s="3" t="str">
        <f>IF((A245=0)," ",IF((Results!C244&gt;9),Results!B244 &amp; ":" &amp; Results!C244, Results!B244 &amp; ":0" &amp; Results!C244))</f>
        <v>63:04</v>
      </c>
      <c r="M245" s="3">
        <f>IF(A245=0, " ", IF(B245="JUN", " ", IF(B245="JOG",2, IF(D245="S",COUNTIF(D246:D$445,"S")+Header!B$9 + 1,Header!B$9))))</f>
        <v>5</v>
      </c>
    </row>
    <row r="246" spans="1:13" x14ac:dyDescent="0.25">
      <c r="A246" s="23">
        <f>Results!A245</f>
        <v>799</v>
      </c>
      <c r="B246" s="3" t="str">
        <f>IF(A246=0," ",IF(COUNTIF(Juniors!A$2:A$50,A246)&gt;0,"JUN",IF(COUNTIF(Joggers!A$2:A$50,A246)&gt;0,"JOG","SEN")))</f>
        <v>SEN</v>
      </c>
      <c r="C246" s="3">
        <f>IF(B246&lt;&gt;"SEN"," ",COUNTIFS(K$1:K245,K246,I$1:I245,I246,B$1:B245,B246)+1)</f>
        <v>7</v>
      </c>
      <c r="D246" s="3" t="str">
        <f t="shared" si="4"/>
        <v xml:space="preserve"> </v>
      </c>
      <c r="F246" s="33">
        <f>IF(A246=0," ",COUNTIF(B$1:B245,B246) + 1)</f>
        <v>210</v>
      </c>
      <c r="G246" s="23" t="str">
        <f>IF(A246=0," ",IF(B246="JUN",VLOOKUP(A246,Juniors!A$2:E$50,2,0),IF(B246="JOG",VLOOKUP(A246,Joggers!A$2:E$50,2,0),IF(B246="SEN",VLOOKUP(A246,Seniors!A$2:E$811,3,0),999))))</f>
        <v>Kate</v>
      </c>
      <c r="H246" s="23" t="str">
        <f>IF(A246=0," ",IF(B246="JUN",VLOOKUP(A246,Juniors!A$2:E$50,3,0),IF(B246="JOG",VLOOKUP(A246,Joggers!A$2:E$50,3,0),IF(B246="SEN",VLOOKUP(A246,Seniors!A$2:E$811,4,0),999))))</f>
        <v>Knight</v>
      </c>
      <c r="I246" s="3" t="str">
        <f>IF(A246=0," ",IF(B246="JUN",VLOOKUP(A246,Juniors!A$2:E$50,4,0),IF(B246="JOG",VLOOKUP(A246,Joggers!A$2:E$50,4,0),IF(B246="SEN",VLOOKUP(A246,Seniors!A$2:E$811,5,0),999))))</f>
        <v>f</v>
      </c>
      <c r="J246" s="3">
        <f>IF(A246=0," ",COUNTIFS(B$1:B245,B246,I$1:I245,I246) + 1)</f>
        <v>82</v>
      </c>
      <c r="K246" s="23" t="str">
        <f>IF(A246=0," ",IF(B246="JUN",VLOOKUP(A246,Juniors!A$2:E$50,5,0),IF(B246="JOG",VLOOKUP(A246,Joggers!A$2:E$50,5,0),IF(B246="SEN",VLOOKUP(A246,Seniors!A$2:E$811,2,0),999))))</f>
        <v>RPAC</v>
      </c>
      <c r="L246" s="3" t="str">
        <f>IF((A246=0)," ",IF((Results!C245&gt;9),Results!B245 &amp; ":" &amp; Results!C245, Results!B245 &amp; ":0" &amp; Results!C245))</f>
        <v>74:10</v>
      </c>
      <c r="M246" s="3">
        <f>IF(A246=0, " ", IF(B246="JUN", " ", IF(B246="JOG",2, IF(D246="S",COUNTIF(D247:D$445,"S")+Header!B$9 + 1,Header!B$9))))</f>
        <v>5</v>
      </c>
    </row>
  </sheetData>
  <autoFilter ref="A1:D246" xr:uid="{00000000-0001-0000-0500-000000000000}"/>
  <sortState xmlns:xlrd2="http://schemas.microsoft.com/office/spreadsheetml/2017/richdata2" ref="A2:M246">
    <sortCondition ref="B2:B24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147"/>
  <sheetViews>
    <sheetView tabSelected="1" topLeftCell="A5" workbookViewId="0">
      <selection activeCell="G17" sqref="G17"/>
    </sheetView>
  </sheetViews>
  <sheetFormatPr defaultRowHeight="15" x14ac:dyDescent="0.25"/>
  <cols>
    <col min="1" max="1" width="6.7109375" customWidth="1"/>
    <col min="2" max="2" width="15.140625" customWidth="1"/>
    <col min="3" max="3" width="11.28515625" customWidth="1"/>
    <col min="4" max="4" width="10.140625" bestFit="1" customWidth="1"/>
    <col min="5" max="5" width="13.140625" style="3" customWidth="1"/>
    <col min="6" max="6" width="14.140625" style="3" customWidth="1"/>
    <col min="7" max="7" width="10.42578125" style="3" customWidth="1"/>
    <col min="8" max="8" width="7.28515625" customWidth="1"/>
    <col min="257" max="257" width="6.7109375" customWidth="1"/>
    <col min="258" max="258" width="15.140625" customWidth="1"/>
    <col min="259" max="259" width="11.28515625" customWidth="1"/>
    <col min="260" max="260" width="10.140625" bestFit="1" customWidth="1"/>
    <col min="261" max="261" width="13.140625" customWidth="1"/>
    <col min="262" max="262" width="14.140625" customWidth="1"/>
    <col min="263" max="263" width="10.42578125" customWidth="1"/>
    <col min="264" max="264" width="7.28515625" customWidth="1"/>
    <col min="513" max="513" width="6.7109375" customWidth="1"/>
    <col min="514" max="514" width="15.140625" customWidth="1"/>
    <col min="515" max="515" width="11.28515625" customWidth="1"/>
    <col min="516" max="516" width="10.140625" bestFit="1" customWidth="1"/>
    <col min="517" max="517" width="13.140625" customWidth="1"/>
    <col min="518" max="518" width="14.140625" customWidth="1"/>
    <col min="519" max="519" width="10.42578125" customWidth="1"/>
    <col min="520" max="520" width="7.28515625" customWidth="1"/>
    <col min="769" max="769" width="6.7109375" customWidth="1"/>
    <col min="770" max="770" width="15.140625" customWidth="1"/>
    <col min="771" max="771" width="11.28515625" customWidth="1"/>
    <col min="772" max="772" width="10.140625" bestFit="1" customWidth="1"/>
    <col min="773" max="773" width="13.140625" customWidth="1"/>
    <col min="774" max="774" width="14.140625" customWidth="1"/>
    <col min="775" max="775" width="10.42578125" customWidth="1"/>
    <col min="776" max="776" width="7.28515625" customWidth="1"/>
    <col min="1025" max="1025" width="6.7109375" customWidth="1"/>
    <col min="1026" max="1026" width="15.140625" customWidth="1"/>
    <col min="1027" max="1027" width="11.28515625" customWidth="1"/>
    <col min="1028" max="1028" width="10.140625" bestFit="1" customWidth="1"/>
    <col min="1029" max="1029" width="13.140625" customWidth="1"/>
    <col min="1030" max="1030" width="14.140625" customWidth="1"/>
    <col min="1031" max="1031" width="10.42578125" customWidth="1"/>
    <col min="1032" max="1032" width="7.28515625" customWidth="1"/>
    <col min="1281" max="1281" width="6.7109375" customWidth="1"/>
    <col min="1282" max="1282" width="15.140625" customWidth="1"/>
    <col min="1283" max="1283" width="11.28515625" customWidth="1"/>
    <col min="1284" max="1284" width="10.140625" bestFit="1" customWidth="1"/>
    <col min="1285" max="1285" width="13.140625" customWidth="1"/>
    <col min="1286" max="1286" width="14.140625" customWidth="1"/>
    <col min="1287" max="1287" width="10.42578125" customWidth="1"/>
    <col min="1288" max="1288" width="7.28515625" customWidth="1"/>
    <col min="1537" max="1537" width="6.7109375" customWidth="1"/>
    <col min="1538" max="1538" width="15.140625" customWidth="1"/>
    <col min="1539" max="1539" width="11.28515625" customWidth="1"/>
    <col min="1540" max="1540" width="10.140625" bestFit="1" customWidth="1"/>
    <col min="1541" max="1541" width="13.140625" customWidth="1"/>
    <col min="1542" max="1542" width="14.140625" customWidth="1"/>
    <col min="1543" max="1543" width="10.42578125" customWidth="1"/>
    <col min="1544" max="1544" width="7.28515625" customWidth="1"/>
    <col min="1793" max="1793" width="6.7109375" customWidth="1"/>
    <col min="1794" max="1794" width="15.140625" customWidth="1"/>
    <col min="1795" max="1795" width="11.28515625" customWidth="1"/>
    <col min="1796" max="1796" width="10.140625" bestFit="1" customWidth="1"/>
    <col min="1797" max="1797" width="13.140625" customWidth="1"/>
    <col min="1798" max="1798" width="14.140625" customWidth="1"/>
    <col min="1799" max="1799" width="10.42578125" customWidth="1"/>
    <col min="1800" max="1800" width="7.28515625" customWidth="1"/>
    <col min="2049" max="2049" width="6.7109375" customWidth="1"/>
    <col min="2050" max="2050" width="15.140625" customWidth="1"/>
    <col min="2051" max="2051" width="11.28515625" customWidth="1"/>
    <col min="2052" max="2052" width="10.140625" bestFit="1" customWidth="1"/>
    <col min="2053" max="2053" width="13.140625" customWidth="1"/>
    <col min="2054" max="2054" width="14.140625" customWidth="1"/>
    <col min="2055" max="2055" width="10.42578125" customWidth="1"/>
    <col min="2056" max="2056" width="7.28515625" customWidth="1"/>
    <col min="2305" max="2305" width="6.7109375" customWidth="1"/>
    <col min="2306" max="2306" width="15.140625" customWidth="1"/>
    <col min="2307" max="2307" width="11.28515625" customWidth="1"/>
    <col min="2308" max="2308" width="10.140625" bestFit="1" customWidth="1"/>
    <col min="2309" max="2309" width="13.140625" customWidth="1"/>
    <col min="2310" max="2310" width="14.140625" customWidth="1"/>
    <col min="2311" max="2311" width="10.42578125" customWidth="1"/>
    <col min="2312" max="2312" width="7.28515625" customWidth="1"/>
    <col min="2561" max="2561" width="6.7109375" customWidth="1"/>
    <col min="2562" max="2562" width="15.140625" customWidth="1"/>
    <col min="2563" max="2563" width="11.28515625" customWidth="1"/>
    <col min="2564" max="2564" width="10.140625" bestFit="1" customWidth="1"/>
    <col min="2565" max="2565" width="13.140625" customWidth="1"/>
    <col min="2566" max="2566" width="14.140625" customWidth="1"/>
    <col min="2567" max="2567" width="10.42578125" customWidth="1"/>
    <col min="2568" max="2568" width="7.28515625" customWidth="1"/>
    <col min="2817" max="2817" width="6.7109375" customWidth="1"/>
    <col min="2818" max="2818" width="15.140625" customWidth="1"/>
    <col min="2819" max="2819" width="11.28515625" customWidth="1"/>
    <col min="2820" max="2820" width="10.140625" bestFit="1" customWidth="1"/>
    <col min="2821" max="2821" width="13.140625" customWidth="1"/>
    <col min="2822" max="2822" width="14.140625" customWidth="1"/>
    <col min="2823" max="2823" width="10.42578125" customWidth="1"/>
    <col min="2824" max="2824" width="7.28515625" customWidth="1"/>
    <col min="3073" max="3073" width="6.7109375" customWidth="1"/>
    <col min="3074" max="3074" width="15.140625" customWidth="1"/>
    <col min="3075" max="3075" width="11.28515625" customWidth="1"/>
    <col min="3076" max="3076" width="10.140625" bestFit="1" customWidth="1"/>
    <col min="3077" max="3077" width="13.140625" customWidth="1"/>
    <col min="3078" max="3078" width="14.140625" customWidth="1"/>
    <col min="3079" max="3079" width="10.42578125" customWidth="1"/>
    <col min="3080" max="3080" width="7.28515625" customWidth="1"/>
    <col min="3329" max="3329" width="6.7109375" customWidth="1"/>
    <col min="3330" max="3330" width="15.140625" customWidth="1"/>
    <col min="3331" max="3331" width="11.28515625" customWidth="1"/>
    <col min="3332" max="3332" width="10.140625" bestFit="1" customWidth="1"/>
    <col min="3333" max="3333" width="13.140625" customWidth="1"/>
    <col min="3334" max="3334" width="14.140625" customWidth="1"/>
    <col min="3335" max="3335" width="10.42578125" customWidth="1"/>
    <col min="3336" max="3336" width="7.28515625" customWidth="1"/>
    <col min="3585" max="3585" width="6.7109375" customWidth="1"/>
    <col min="3586" max="3586" width="15.140625" customWidth="1"/>
    <col min="3587" max="3587" width="11.28515625" customWidth="1"/>
    <col min="3588" max="3588" width="10.140625" bestFit="1" customWidth="1"/>
    <col min="3589" max="3589" width="13.140625" customWidth="1"/>
    <col min="3590" max="3590" width="14.140625" customWidth="1"/>
    <col min="3591" max="3591" width="10.42578125" customWidth="1"/>
    <col min="3592" max="3592" width="7.28515625" customWidth="1"/>
    <col min="3841" max="3841" width="6.7109375" customWidth="1"/>
    <col min="3842" max="3842" width="15.140625" customWidth="1"/>
    <col min="3843" max="3843" width="11.28515625" customWidth="1"/>
    <col min="3844" max="3844" width="10.140625" bestFit="1" customWidth="1"/>
    <col min="3845" max="3845" width="13.140625" customWidth="1"/>
    <col min="3846" max="3846" width="14.140625" customWidth="1"/>
    <col min="3847" max="3847" width="10.42578125" customWidth="1"/>
    <col min="3848" max="3848" width="7.28515625" customWidth="1"/>
    <col min="4097" max="4097" width="6.7109375" customWidth="1"/>
    <col min="4098" max="4098" width="15.140625" customWidth="1"/>
    <col min="4099" max="4099" width="11.28515625" customWidth="1"/>
    <col min="4100" max="4100" width="10.140625" bestFit="1" customWidth="1"/>
    <col min="4101" max="4101" width="13.140625" customWidth="1"/>
    <col min="4102" max="4102" width="14.140625" customWidth="1"/>
    <col min="4103" max="4103" width="10.42578125" customWidth="1"/>
    <col min="4104" max="4104" width="7.28515625" customWidth="1"/>
    <col min="4353" max="4353" width="6.7109375" customWidth="1"/>
    <col min="4354" max="4354" width="15.140625" customWidth="1"/>
    <col min="4355" max="4355" width="11.28515625" customWidth="1"/>
    <col min="4356" max="4356" width="10.140625" bestFit="1" customWidth="1"/>
    <col min="4357" max="4357" width="13.140625" customWidth="1"/>
    <col min="4358" max="4358" width="14.140625" customWidth="1"/>
    <col min="4359" max="4359" width="10.42578125" customWidth="1"/>
    <col min="4360" max="4360" width="7.28515625" customWidth="1"/>
    <col min="4609" max="4609" width="6.7109375" customWidth="1"/>
    <col min="4610" max="4610" width="15.140625" customWidth="1"/>
    <col min="4611" max="4611" width="11.28515625" customWidth="1"/>
    <col min="4612" max="4612" width="10.140625" bestFit="1" customWidth="1"/>
    <col min="4613" max="4613" width="13.140625" customWidth="1"/>
    <col min="4614" max="4614" width="14.140625" customWidth="1"/>
    <col min="4615" max="4615" width="10.42578125" customWidth="1"/>
    <col min="4616" max="4616" width="7.28515625" customWidth="1"/>
    <col min="4865" max="4865" width="6.7109375" customWidth="1"/>
    <col min="4866" max="4866" width="15.140625" customWidth="1"/>
    <col min="4867" max="4867" width="11.28515625" customWidth="1"/>
    <col min="4868" max="4868" width="10.140625" bestFit="1" customWidth="1"/>
    <col min="4869" max="4869" width="13.140625" customWidth="1"/>
    <col min="4870" max="4870" width="14.140625" customWidth="1"/>
    <col min="4871" max="4871" width="10.42578125" customWidth="1"/>
    <col min="4872" max="4872" width="7.28515625" customWidth="1"/>
    <col min="5121" max="5121" width="6.7109375" customWidth="1"/>
    <col min="5122" max="5122" width="15.140625" customWidth="1"/>
    <col min="5123" max="5123" width="11.28515625" customWidth="1"/>
    <col min="5124" max="5124" width="10.140625" bestFit="1" customWidth="1"/>
    <col min="5125" max="5125" width="13.140625" customWidth="1"/>
    <col min="5126" max="5126" width="14.140625" customWidth="1"/>
    <col min="5127" max="5127" width="10.42578125" customWidth="1"/>
    <col min="5128" max="5128" width="7.28515625" customWidth="1"/>
    <col min="5377" max="5377" width="6.7109375" customWidth="1"/>
    <col min="5378" max="5378" width="15.140625" customWidth="1"/>
    <col min="5379" max="5379" width="11.28515625" customWidth="1"/>
    <col min="5380" max="5380" width="10.140625" bestFit="1" customWidth="1"/>
    <col min="5381" max="5381" width="13.140625" customWidth="1"/>
    <col min="5382" max="5382" width="14.140625" customWidth="1"/>
    <col min="5383" max="5383" width="10.42578125" customWidth="1"/>
    <col min="5384" max="5384" width="7.28515625" customWidth="1"/>
    <col min="5633" max="5633" width="6.7109375" customWidth="1"/>
    <col min="5634" max="5634" width="15.140625" customWidth="1"/>
    <col min="5635" max="5635" width="11.28515625" customWidth="1"/>
    <col min="5636" max="5636" width="10.140625" bestFit="1" customWidth="1"/>
    <col min="5637" max="5637" width="13.140625" customWidth="1"/>
    <col min="5638" max="5638" width="14.140625" customWidth="1"/>
    <col min="5639" max="5639" width="10.42578125" customWidth="1"/>
    <col min="5640" max="5640" width="7.28515625" customWidth="1"/>
    <col min="5889" max="5889" width="6.7109375" customWidth="1"/>
    <col min="5890" max="5890" width="15.140625" customWidth="1"/>
    <col min="5891" max="5891" width="11.28515625" customWidth="1"/>
    <col min="5892" max="5892" width="10.140625" bestFit="1" customWidth="1"/>
    <col min="5893" max="5893" width="13.140625" customWidth="1"/>
    <col min="5894" max="5894" width="14.140625" customWidth="1"/>
    <col min="5895" max="5895" width="10.42578125" customWidth="1"/>
    <col min="5896" max="5896" width="7.28515625" customWidth="1"/>
    <col min="6145" max="6145" width="6.7109375" customWidth="1"/>
    <col min="6146" max="6146" width="15.140625" customWidth="1"/>
    <col min="6147" max="6147" width="11.28515625" customWidth="1"/>
    <col min="6148" max="6148" width="10.140625" bestFit="1" customWidth="1"/>
    <col min="6149" max="6149" width="13.140625" customWidth="1"/>
    <col min="6150" max="6150" width="14.140625" customWidth="1"/>
    <col min="6151" max="6151" width="10.42578125" customWidth="1"/>
    <col min="6152" max="6152" width="7.28515625" customWidth="1"/>
    <col min="6401" max="6401" width="6.7109375" customWidth="1"/>
    <col min="6402" max="6402" width="15.140625" customWidth="1"/>
    <col min="6403" max="6403" width="11.28515625" customWidth="1"/>
    <col min="6404" max="6404" width="10.140625" bestFit="1" customWidth="1"/>
    <col min="6405" max="6405" width="13.140625" customWidth="1"/>
    <col min="6406" max="6406" width="14.140625" customWidth="1"/>
    <col min="6407" max="6407" width="10.42578125" customWidth="1"/>
    <col min="6408" max="6408" width="7.28515625" customWidth="1"/>
    <col min="6657" max="6657" width="6.7109375" customWidth="1"/>
    <col min="6658" max="6658" width="15.140625" customWidth="1"/>
    <col min="6659" max="6659" width="11.28515625" customWidth="1"/>
    <col min="6660" max="6660" width="10.140625" bestFit="1" customWidth="1"/>
    <col min="6661" max="6661" width="13.140625" customWidth="1"/>
    <col min="6662" max="6662" width="14.140625" customWidth="1"/>
    <col min="6663" max="6663" width="10.42578125" customWidth="1"/>
    <col min="6664" max="6664" width="7.28515625" customWidth="1"/>
    <col min="6913" max="6913" width="6.7109375" customWidth="1"/>
    <col min="6914" max="6914" width="15.140625" customWidth="1"/>
    <col min="6915" max="6915" width="11.28515625" customWidth="1"/>
    <col min="6916" max="6916" width="10.140625" bestFit="1" customWidth="1"/>
    <col min="6917" max="6917" width="13.140625" customWidth="1"/>
    <col min="6918" max="6918" width="14.140625" customWidth="1"/>
    <col min="6919" max="6919" width="10.42578125" customWidth="1"/>
    <col min="6920" max="6920" width="7.28515625" customWidth="1"/>
    <col min="7169" max="7169" width="6.7109375" customWidth="1"/>
    <col min="7170" max="7170" width="15.140625" customWidth="1"/>
    <col min="7171" max="7171" width="11.28515625" customWidth="1"/>
    <col min="7172" max="7172" width="10.140625" bestFit="1" customWidth="1"/>
    <col min="7173" max="7173" width="13.140625" customWidth="1"/>
    <col min="7174" max="7174" width="14.140625" customWidth="1"/>
    <col min="7175" max="7175" width="10.42578125" customWidth="1"/>
    <col min="7176" max="7176" width="7.28515625" customWidth="1"/>
    <col min="7425" max="7425" width="6.7109375" customWidth="1"/>
    <col min="7426" max="7426" width="15.140625" customWidth="1"/>
    <col min="7427" max="7427" width="11.28515625" customWidth="1"/>
    <col min="7428" max="7428" width="10.140625" bestFit="1" customWidth="1"/>
    <col min="7429" max="7429" width="13.140625" customWidth="1"/>
    <col min="7430" max="7430" width="14.140625" customWidth="1"/>
    <col min="7431" max="7431" width="10.42578125" customWidth="1"/>
    <col min="7432" max="7432" width="7.28515625" customWidth="1"/>
    <col min="7681" max="7681" width="6.7109375" customWidth="1"/>
    <col min="7682" max="7682" width="15.140625" customWidth="1"/>
    <col min="7683" max="7683" width="11.28515625" customWidth="1"/>
    <col min="7684" max="7684" width="10.140625" bestFit="1" customWidth="1"/>
    <col min="7685" max="7685" width="13.140625" customWidth="1"/>
    <col min="7686" max="7686" width="14.140625" customWidth="1"/>
    <col min="7687" max="7687" width="10.42578125" customWidth="1"/>
    <col min="7688" max="7688" width="7.28515625" customWidth="1"/>
    <col min="7937" max="7937" width="6.7109375" customWidth="1"/>
    <col min="7938" max="7938" width="15.140625" customWidth="1"/>
    <col min="7939" max="7939" width="11.28515625" customWidth="1"/>
    <col min="7940" max="7940" width="10.140625" bestFit="1" customWidth="1"/>
    <col min="7941" max="7941" width="13.140625" customWidth="1"/>
    <col min="7942" max="7942" width="14.140625" customWidth="1"/>
    <col min="7943" max="7943" width="10.42578125" customWidth="1"/>
    <col min="7944" max="7944" width="7.28515625" customWidth="1"/>
    <col min="8193" max="8193" width="6.7109375" customWidth="1"/>
    <col min="8194" max="8194" width="15.140625" customWidth="1"/>
    <col min="8195" max="8195" width="11.28515625" customWidth="1"/>
    <col min="8196" max="8196" width="10.140625" bestFit="1" customWidth="1"/>
    <col min="8197" max="8197" width="13.140625" customWidth="1"/>
    <col min="8198" max="8198" width="14.140625" customWidth="1"/>
    <col min="8199" max="8199" width="10.42578125" customWidth="1"/>
    <col min="8200" max="8200" width="7.28515625" customWidth="1"/>
    <col min="8449" max="8449" width="6.7109375" customWidth="1"/>
    <col min="8450" max="8450" width="15.140625" customWidth="1"/>
    <col min="8451" max="8451" width="11.28515625" customWidth="1"/>
    <col min="8452" max="8452" width="10.140625" bestFit="1" customWidth="1"/>
    <col min="8453" max="8453" width="13.140625" customWidth="1"/>
    <col min="8454" max="8454" width="14.140625" customWidth="1"/>
    <col min="8455" max="8455" width="10.42578125" customWidth="1"/>
    <col min="8456" max="8456" width="7.28515625" customWidth="1"/>
    <col min="8705" max="8705" width="6.7109375" customWidth="1"/>
    <col min="8706" max="8706" width="15.140625" customWidth="1"/>
    <col min="8707" max="8707" width="11.28515625" customWidth="1"/>
    <col min="8708" max="8708" width="10.140625" bestFit="1" customWidth="1"/>
    <col min="8709" max="8709" width="13.140625" customWidth="1"/>
    <col min="8710" max="8710" width="14.140625" customWidth="1"/>
    <col min="8711" max="8711" width="10.42578125" customWidth="1"/>
    <col min="8712" max="8712" width="7.28515625" customWidth="1"/>
    <col min="8961" max="8961" width="6.7109375" customWidth="1"/>
    <col min="8962" max="8962" width="15.140625" customWidth="1"/>
    <col min="8963" max="8963" width="11.28515625" customWidth="1"/>
    <col min="8964" max="8964" width="10.140625" bestFit="1" customWidth="1"/>
    <col min="8965" max="8965" width="13.140625" customWidth="1"/>
    <col min="8966" max="8966" width="14.140625" customWidth="1"/>
    <col min="8967" max="8967" width="10.42578125" customWidth="1"/>
    <col min="8968" max="8968" width="7.28515625" customWidth="1"/>
    <col min="9217" max="9217" width="6.7109375" customWidth="1"/>
    <col min="9218" max="9218" width="15.140625" customWidth="1"/>
    <col min="9219" max="9219" width="11.28515625" customWidth="1"/>
    <col min="9220" max="9220" width="10.140625" bestFit="1" customWidth="1"/>
    <col min="9221" max="9221" width="13.140625" customWidth="1"/>
    <col min="9222" max="9222" width="14.140625" customWidth="1"/>
    <col min="9223" max="9223" width="10.42578125" customWidth="1"/>
    <col min="9224" max="9224" width="7.28515625" customWidth="1"/>
    <col min="9473" max="9473" width="6.7109375" customWidth="1"/>
    <col min="9474" max="9474" width="15.140625" customWidth="1"/>
    <col min="9475" max="9475" width="11.28515625" customWidth="1"/>
    <col min="9476" max="9476" width="10.140625" bestFit="1" customWidth="1"/>
    <col min="9477" max="9477" width="13.140625" customWidth="1"/>
    <col min="9478" max="9478" width="14.140625" customWidth="1"/>
    <col min="9479" max="9479" width="10.42578125" customWidth="1"/>
    <col min="9480" max="9480" width="7.28515625" customWidth="1"/>
    <col min="9729" max="9729" width="6.7109375" customWidth="1"/>
    <col min="9730" max="9730" width="15.140625" customWidth="1"/>
    <col min="9731" max="9731" width="11.28515625" customWidth="1"/>
    <col min="9732" max="9732" width="10.140625" bestFit="1" customWidth="1"/>
    <col min="9733" max="9733" width="13.140625" customWidth="1"/>
    <col min="9734" max="9734" width="14.140625" customWidth="1"/>
    <col min="9735" max="9735" width="10.42578125" customWidth="1"/>
    <col min="9736" max="9736" width="7.28515625" customWidth="1"/>
    <col min="9985" max="9985" width="6.7109375" customWidth="1"/>
    <col min="9986" max="9986" width="15.140625" customWidth="1"/>
    <col min="9987" max="9987" width="11.28515625" customWidth="1"/>
    <col min="9988" max="9988" width="10.140625" bestFit="1" customWidth="1"/>
    <col min="9989" max="9989" width="13.140625" customWidth="1"/>
    <col min="9990" max="9990" width="14.140625" customWidth="1"/>
    <col min="9991" max="9991" width="10.42578125" customWidth="1"/>
    <col min="9992" max="9992" width="7.28515625" customWidth="1"/>
    <col min="10241" max="10241" width="6.7109375" customWidth="1"/>
    <col min="10242" max="10242" width="15.140625" customWidth="1"/>
    <col min="10243" max="10243" width="11.28515625" customWidth="1"/>
    <col min="10244" max="10244" width="10.140625" bestFit="1" customWidth="1"/>
    <col min="10245" max="10245" width="13.140625" customWidth="1"/>
    <col min="10246" max="10246" width="14.140625" customWidth="1"/>
    <col min="10247" max="10247" width="10.42578125" customWidth="1"/>
    <col min="10248" max="10248" width="7.28515625" customWidth="1"/>
    <col min="10497" max="10497" width="6.7109375" customWidth="1"/>
    <col min="10498" max="10498" width="15.140625" customWidth="1"/>
    <col min="10499" max="10499" width="11.28515625" customWidth="1"/>
    <col min="10500" max="10500" width="10.140625" bestFit="1" customWidth="1"/>
    <col min="10501" max="10501" width="13.140625" customWidth="1"/>
    <col min="10502" max="10502" width="14.140625" customWidth="1"/>
    <col min="10503" max="10503" width="10.42578125" customWidth="1"/>
    <col min="10504" max="10504" width="7.28515625" customWidth="1"/>
    <col min="10753" max="10753" width="6.7109375" customWidth="1"/>
    <col min="10754" max="10754" width="15.140625" customWidth="1"/>
    <col min="10755" max="10755" width="11.28515625" customWidth="1"/>
    <col min="10756" max="10756" width="10.140625" bestFit="1" customWidth="1"/>
    <col min="10757" max="10757" width="13.140625" customWidth="1"/>
    <col min="10758" max="10758" width="14.140625" customWidth="1"/>
    <col min="10759" max="10759" width="10.42578125" customWidth="1"/>
    <col min="10760" max="10760" width="7.28515625" customWidth="1"/>
    <col min="11009" max="11009" width="6.7109375" customWidth="1"/>
    <col min="11010" max="11010" width="15.140625" customWidth="1"/>
    <col min="11011" max="11011" width="11.28515625" customWidth="1"/>
    <col min="11012" max="11012" width="10.140625" bestFit="1" customWidth="1"/>
    <col min="11013" max="11013" width="13.140625" customWidth="1"/>
    <col min="11014" max="11014" width="14.140625" customWidth="1"/>
    <col min="11015" max="11015" width="10.42578125" customWidth="1"/>
    <col min="11016" max="11016" width="7.28515625" customWidth="1"/>
    <col min="11265" max="11265" width="6.7109375" customWidth="1"/>
    <col min="11266" max="11266" width="15.140625" customWidth="1"/>
    <col min="11267" max="11267" width="11.28515625" customWidth="1"/>
    <col min="11268" max="11268" width="10.140625" bestFit="1" customWidth="1"/>
    <col min="11269" max="11269" width="13.140625" customWidth="1"/>
    <col min="11270" max="11270" width="14.140625" customWidth="1"/>
    <col min="11271" max="11271" width="10.42578125" customWidth="1"/>
    <col min="11272" max="11272" width="7.28515625" customWidth="1"/>
    <col min="11521" max="11521" width="6.7109375" customWidth="1"/>
    <col min="11522" max="11522" width="15.140625" customWidth="1"/>
    <col min="11523" max="11523" width="11.28515625" customWidth="1"/>
    <col min="11524" max="11524" width="10.140625" bestFit="1" customWidth="1"/>
    <col min="11525" max="11525" width="13.140625" customWidth="1"/>
    <col min="11526" max="11526" width="14.140625" customWidth="1"/>
    <col min="11527" max="11527" width="10.42578125" customWidth="1"/>
    <col min="11528" max="11528" width="7.28515625" customWidth="1"/>
    <col min="11777" max="11777" width="6.7109375" customWidth="1"/>
    <col min="11778" max="11778" width="15.140625" customWidth="1"/>
    <col min="11779" max="11779" width="11.28515625" customWidth="1"/>
    <col min="11780" max="11780" width="10.140625" bestFit="1" customWidth="1"/>
    <col min="11781" max="11781" width="13.140625" customWidth="1"/>
    <col min="11782" max="11782" width="14.140625" customWidth="1"/>
    <col min="11783" max="11783" width="10.42578125" customWidth="1"/>
    <col min="11784" max="11784" width="7.28515625" customWidth="1"/>
    <col min="12033" max="12033" width="6.7109375" customWidth="1"/>
    <col min="12034" max="12034" width="15.140625" customWidth="1"/>
    <col min="12035" max="12035" width="11.28515625" customWidth="1"/>
    <col min="12036" max="12036" width="10.140625" bestFit="1" customWidth="1"/>
    <col min="12037" max="12037" width="13.140625" customWidth="1"/>
    <col min="12038" max="12038" width="14.140625" customWidth="1"/>
    <col min="12039" max="12039" width="10.42578125" customWidth="1"/>
    <col min="12040" max="12040" width="7.28515625" customWidth="1"/>
    <col min="12289" max="12289" width="6.7109375" customWidth="1"/>
    <col min="12290" max="12290" width="15.140625" customWidth="1"/>
    <col min="12291" max="12291" width="11.28515625" customWidth="1"/>
    <col min="12292" max="12292" width="10.140625" bestFit="1" customWidth="1"/>
    <col min="12293" max="12293" width="13.140625" customWidth="1"/>
    <col min="12294" max="12294" width="14.140625" customWidth="1"/>
    <col min="12295" max="12295" width="10.42578125" customWidth="1"/>
    <col min="12296" max="12296" width="7.28515625" customWidth="1"/>
    <col min="12545" max="12545" width="6.7109375" customWidth="1"/>
    <col min="12546" max="12546" width="15.140625" customWidth="1"/>
    <col min="12547" max="12547" width="11.28515625" customWidth="1"/>
    <col min="12548" max="12548" width="10.140625" bestFit="1" customWidth="1"/>
    <col min="12549" max="12549" width="13.140625" customWidth="1"/>
    <col min="12550" max="12550" width="14.140625" customWidth="1"/>
    <col min="12551" max="12551" width="10.42578125" customWidth="1"/>
    <col min="12552" max="12552" width="7.28515625" customWidth="1"/>
    <col min="12801" max="12801" width="6.7109375" customWidth="1"/>
    <col min="12802" max="12802" width="15.140625" customWidth="1"/>
    <col min="12803" max="12803" width="11.28515625" customWidth="1"/>
    <col min="12804" max="12804" width="10.140625" bestFit="1" customWidth="1"/>
    <col min="12805" max="12805" width="13.140625" customWidth="1"/>
    <col min="12806" max="12806" width="14.140625" customWidth="1"/>
    <col min="12807" max="12807" width="10.42578125" customWidth="1"/>
    <col min="12808" max="12808" width="7.28515625" customWidth="1"/>
    <col min="13057" max="13057" width="6.7109375" customWidth="1"/>
    <col min="13058" max="13058" width="15.140625" customWidth="1"/>
    <col min="13059" max="13059" width="11.28515625" customWidth="1"/>
    <col min="13060" max="13060" width="10.140625" bestFit="1" customWidth="1"/>
    <col min="13061" max="13061" width="13.140625" customWidth="1"/>
    <col min="13062" max="13062" width="14.140625" customWidth="1"/>
    <col min="13063" max="13063" width="10.42578125" customWidth="1"/>
    <col min="13064" max="13064" width="7.28515625" customWidth="1"/>
    <col min="13313" max="13313" width="6.7109375" customWidth="1"/>
    <col min="13314" max="13314" width="15.140625" customWidth="1"/>
    <col min="13315" max="13315" width="11.28515625" customWidth="1"/>
    <col min="13316" max="13316" width="10.140625" bestFit="1" customWidth="1"/>
    <col min="13317" max="13317" width="13.140625" customWidth="1"/>
    <col min="13318" max="13318" width="14.140625" customWidth="1"/>
    <col min="13319" max="13319" width="10.42578125" customWidth="1"/>
    <col min="13320" max="13320" width="7.28515625" customWidth="1"/>
    <col min="13569" max="13569" width="6.7109375" customWidth="1"/>
    <col min="13570" max="13570" width="15.140625" customWidth="1"/>
    <col min="13571" max="13571" width="11.28515625" customWidth="1"/>
    <col min="13572" max="13572" width="10.140625" bestFit="1" customWidth="1"/>
    <col min="13573" max="13573" width="13.140625" customWidth="1"/>
    <col min="13574" max="13574" width="14.140625" customWidth="1"/>
    <col min="13575" max="13575" width="10.42578125" customWidth="1"/>
    <col min="13576" max="13576" width="7.28515625" customWidth="1"/>
    <col min="13825" max="13825" width="6.7109375" customWidth="1"/>
    <col min="13826" max="13826" width="15.140625" customWidth="1"/>
    <col min="13827" max="13827" width="11.28515625" customWidth="1"/>
    <col min="13828" max="13828" width="10.140625" bestFit="1" customWidth="1"/>
    <col min="13829" max="13829" width="13.140625" customWidth="1"/>
    <col min="13830" max="13830" width="14.140625" customWidth="1"/>
    <col min="13831" max="13831" width="10.42578125" customWidth="1"/>
    <col min="13832" max="13832" width="7.28515625" customWidth="1"/>
    <col min="14081" max="14081" width="6.7109375" customWidth="1"/>
    <col min="14082" max="14082" width="15.140625" customWidth="1"/>
    <col min="14083" max="14083" width="11.28515625" customWidth="1"/>
    <col min="14084" max="14084" width="10.140625" bestFit="1" customWidth="1"/>
    <col min="14085" max="14085" width="13.140625" customWidth="1"/>
    <col min="14086" max="14086" width="14.140625" customWidth="1"/>
    <col min="14087" max="14087" width="10.42578125" customWidth="1"/>
    <col min="14088" max="14088" width="7.28515625" customWidth="1"/>
    <col min="14337" max="14337" width="6.7109375" customWidth="1"/>
    <col min="14338" max="14338" width="15.140625" customWidth="1"/>
    <col min="14339" max="14339" width="11.28515625" customWidth="1"/>
    <col min="14340" max="14340" width="10.140625" bestFit="1" customWidth="1"/>
    <col min="14341" max="14341" width="13.140625" customWidth="1"/>
    <col min="14342" max="14342" width="14.140625" customWidth="1"/>
    <col min="14343" max="14343" width="10.42578125" customWidth="1"/>
    <col min="14344" max="14344" width="7.28515625" customWidth="1"/>
    <col min="14593" max="14593" width="6.7109375" customWidth="1"/>
    <col min="14594" max="14594" width="15.140625" customWidth="1"/>
    <col min="14595" max="14595" width="11.28515625" customWidth="1"/>
    <col min="14596" max="14596" width="10.140625" bestFit="1" customWidth="1"/>
    <col min="14597" max="14597" width="13.140625" customWidth="1"/>
    <col min="14598" max="14598" width="14.140625" customWidth="1"/>
    <col min="14599" max="14599" width="10.42578125" customWidth="1"/>
    <col min="14600" max="14600" width="7.28515625" customWidth="1"/>
    <col min="14849" max="14849" width="6.7109375" customWidth="1"/>
    <col min="14850" max="14850" width="15.140625" customWidth="1"/>
    <col min="14851" max="14851" width="11.28515625" customWidth="1"/>
    <col min="14852" max="14852" width="10.140625" bestFit="1" customWidth="1"/>
    <col min="14853" max="14853" width="13.140625" customWidth="1"/>
    <col min="14854" max="14854" width="14.140625" customWidth="1"/>
    <col min="14855" max="14855" width="10.42578125" customWidth="1"/>
    <col min="14856" max="14856" width="7.28515625" customWidth="1"/>
    <col min="15105" max="15105" width="6.7109375" customWidth="1"/>
    <col min="15106" max="15106" width="15.140625" customWidth="1"/>
    <col min="15107" max="15107" width="11.28515625" customWidth="1"/>
    <col min="15108" max="15108" width="10.140625" bestFit="1" customWidth="1"/>
    <col min="15109" max="15109" width="13.140625" customWidth="1"/>
    <col min="15110" max="15110" width="14.140625" customWidth="1"/>
    <col min="15111" max="15111" width="10.42578125" customWidth="1"/>
    <col min="15112" max="15112" width="7.28515625" customWidth="1"/>
    <col min="15361" max="15361" width="6.7109375" customWidth="1"/>
    <col min="15362" max="15362" width="15.140625" customWidth="1"/>
    <col min="15363" max="15363" width="11.28515625" customWidth="1"/>
    <col min="15364" max="15364" width="10.140625" bestFit="1" customWidth="1"/>
    <col min="15365" max="15365" width="13.140625" customWidth="1"/>
    <col min="15366" max="15366" width="14.140625" customWidth="1"/>
    <col min="15367" max="15367" width="10.42578125" customWidth="1"/>
    <col min="15368" max="15368" width="7.28515625" customWidth="1"/>
    <col min="15617" max="15617" width="6.7109375" customWidth="1"/>
    <col min="15618" max="15618" width="15.140625" customWidth="1"/>
    <col min="15619" max="15619" width="11.28515625" customWidth="1"/>
    <col min="15620" max="15620" width="10.140625" bestFit="1" customWidth="1"/>
    <col min="15621" max="15621" width="13.140625" customWidth="1"/>
    <col min="15622" max="15622" width="14.140625" customWidth="1"/>
    <col min="15623" max="15623" width="10.42578125" customWidth="1"/>
    <col min="15624" max="15624" width="7.28515625" customWidth="1"/>
    <col min="15873" max="15873" width="6.7109375" customWidth="1"/>
    <col min="15874" max="15874" width="15.140625" customWidth="1"/>
    <col min="15875" max="15875" width="11.28515625" customWidth="1"/>
    <col min="15876" max="15876" width="10.140625" bestFit="1" customWidth="1"/>
    <col min="15877" max="15877" width="13.140625" customWidth="1"/>
    <col min="15878" max="15878" width="14.140625" customWidth="1"/>
    <col min="15879" max="15879" width="10.42578125" customWidth="1"/>
    <col min="15880" max="15880" width="7.28515625" customWidth="1"/>
    <col min="16129" max="16129" width="6.7109375" customWidth="1"/>
    <col min="16130" max="16130" width="15.140625" customWidth="1"/>
    <col min="16131" max="16131" width="11.28515625" customWidth="1"/>
    <col min="16132" max="16132" width="10.140625" bestFit="1" customWidth="1"/>
    <col min="16133" max="16133" width="13.140625" customWidth="1"/>
    <col min="16134" max="16134" width="14.140625" customWidth="1"/>
    <col min="16135" max="16135" width="10.42578125" customWidth="1"/>
    <col min="16136" max="16136" width="7.28515625" customWidth="1"/>
  </cols>
  <sheetData>
    <row r="3" spans="3:7" ht="26.25" x14ac:dyDescent="0.4">
      <c r="C3" s="34" t="str">
        <f>"EVENT" &amp; " " &amp; Header!B7</f>
        <v>EVENT 1</v>
      </c>
      <c r="D3" s="35"/>
      <c r="E3"/>
      <c r="F3" s="47" t="str">
        <f>Header!B3</f>
        <v>2021-08-03</v>
      </c>
    </row>
    <row r="4" spans="3:7" ht="23.45" customHeight="1" x14ac:dyDescent="0.25"/>
    <row r="5" spans="3:7" ht="26.25" x14ac:dyDescent="0.4">
      <c r="C5" s="34" t="str">
        <f>Header!B5 &amp; " - " &amp; Header!B9 &amp; " miles"</f>
        <v>Wimbledon  - 5 miles</v>
      </c>
    </row>
    <row r="9" spans="3:7" ht="26.25" x14ac:dyDescent="0.4">
      <c r="C9" s="36" t="s">
        <v>1066</v>
      </c>
      <c r="E9" s="37"/>
      <c r="F9" s="38"/>
    </row>
    <row r="11" spans="3:7" ht="15.75" x14ac:dyDescent="0.25">
      <c r="C11" s="39" t="s">
        <v>0</v>
      </c>
      <c r="D11" s="40" t="s">
        <v>1067</v>
      </c>
      <c r="E11" s="40" t="s">
        <v>1068</v>
      </c>
      <c r="F11" s="40" t="s">
        <v>1069</v>
      </c>
      <c r="G11"/>
    </row>
    <row r="12" spans="3:7" ht="15.75" x14ac:dyDescent="0.25">
      <c r="C12" s="11" t="s">
        <v>3</v>
      </c>
      <c r="D12" s="41">
        <f>VLOOKUP(C12,Header!B$12:C$25,2,0)</f>
        <v>0</v>
      </c>
      <c r="E12" s="41">
        <f>SUMIF(Tables!K$2:K$446,C12,Tables!M$2:M$446)</f>
        <v>895</v>
      </c>
      <c r="F12" s="41">
        <f t="shared" ref="F12:F21" si="0">D12 + E12</f>
        <v>895</v>
      </c>
      <c r="G12"/>
    </row>
    <row r="13" spans="3:7" ht="15.75" x14ac:dyDescent="0.25">
      <c r="C13" s="11" t="s">
        <v>11</v>
      </c>
      <c r="D13" s="41">
        <f>VLOOKUP(C13,Header!B$12:C$25,2,0)</f>
        <v>0</v>
      </c>
      <c r="E13" s="41">
        <f>SUMIF(Tables!K$2:K$446,C13,Tables!M$2:M$446)</f>
        <v>686</v>
      </c>
      <c r="F13" s="41">
        <f t="shared" si="0"/>
        <v>686</v>
      </c>
      <c r="G13"/>
    </row>
    <row r="14" spans="3:7" ht="15.75" x14ac:dyDescent="0.25">
      <c r="C14" s="11" t="s">
        <v>17</v>
      </c>
      <c r="D14" s="41">
        <f>VLOOKUP(C14,Header!B$12:C$25,2,0)</f>
        <v>0</v>
      </c>
      <c r="E14" s="41">
        <f>SUMIF(Tables!K$2:K$446,C14,Tables!M$2:M$446)</f>
        <v>545</v>
      </c>
      <c r="F14" s="41">
        <f t="shared" si="0"/>
        <v>545</v>
      </c>
      <c r="G14"/>
    </row>
    <row r="15" spans="3:7" ht="15.75" x14ac:dyDescent="0.25">
      <c r="C15" s="11" t="s">
        <v>16</v>
      </c>
      <c r="D15" s="41">
        <f>VLOOKUP(C15,Header!B$12:C$25,2,0)</f>
        <v>0</v>
      </c>
      <c r="E15" s="41">
        <f>SUMIF(Tables!K$2:K$446,C15,Tables!M$2:M$446)</f>
        <v>487</v>
      </c>
      <c r="F15" s="41">
        <f t="shared" si="0"/>
        <v>487</v>
      </c>
      <c r="G15"/>
    </row>
    <row r="16" spans="3:7" ht="15.75" x14ac:dyDescent="0.25">
      <c r="C16" s="11" t="s">
        <v>14</v>
      </c>
      <c r="D16" s="41">
        <f>VLOOKUP(C16,Header!B$12:C$25,2,0)</f>
        <v>0</v>
      </c>
      <c r="E16" s="41">
        <f>SUMIF(Tables!K$2:K$446,C16,Tables!M$2:M$446)</f>
        <v>422</v>
      </c>
      <c r="F16" s="41">
        <f t="shared" si="0"/>
        <v>422</v>
      </c>
      <c r="G16"/>
    </row>
    <row r="17" spans="1:8" ht="15.75" x14ac:dyDescent="0.25">
      <c r="C17" s="11" t="s">
        <v>19</v>
      </c>
      <c r="D17" s="41">
        <f>VLOOKUP(C17,Header!B$12:C$25,2,0)</f>
        <v>0</v>
      </c>
      <c r="E17" s="41">
        <f>SUMIF(Tables!K$2:K$446,C17,Tables!M$2:M$446)</f>
        <v>411</v>
      </c>
      <c r="F17" s="41">
        <f t="shared" si="0"/>
        <v>411</v>
      </c>
      <c r="G17"/>
    </row>
    <row r="18" spans="1:8" ht="15.75" x14ac:dyDescent="0.25">
      <c r="C18" s="11" t="s">
        <v>12</v>
      </c>
      <c r="D18" s="41">
        <f>VLOOKUP(C18,Header!B$12:C$25,2,0)</f>
        <v>0</v>
      </c>
      <c r="E18" s="41">
        <f>SUMIF(Tables!K$2:K$446,C18,Tables!M$2:M$446)</f>
        <v>305</v>
      </c>
      <c r="F18" s="41">
        <f t="shared" si="0"/>
        <v>305</v>
      </c>
      <c r="G18"/>
    </row>
    <row r="19" spans="1:8" ht="15.75" x14ac:dyDescent="0.25">
      <c r="C19" s="11" t="s">
        <v>13</v>
      </c>
      <c r="D19" s="41">
        <f>VLOOKUP(C19,Header!B$12:C$25,2,0)</f>
        <v>0</v>
      </c>
      <c r="E19" s="41">
        <f>SUMIF(Tables!K$2:K$446,C19,Tables!M$2:M$446)</f>
        <v>193</v>
      </c>
      <c r="F19" s="41">
        <f t="shared" si="0"/>
        <v>193</v>
      </c>
      <c r="G19"/>
    </row>
    <row r="20" spans="1:8" ht="15.75" x14ac:dyDescent="0.25">
      <c r="C20" s="11" t="s">
        <v>15</v>
      </c>
      <c r="D20" s="41">
        <f>VLOOKUP(C20,Header!B$12:C$25,2,0)</f>
        <v>0</v>
      </c>
      <c r="E20" s="41">
        <f>SUMIF(Tables!K$2:K$446,C20,Tables!M$2:M$446)</f>
        <v>173</v>
      </c>
      <c r="F20" s="41">
        <f t="shared" si="0"/>
        <v>173</v>
      </c>
      <c r="G20"/>
    </row>
    <row r="21" spans="1:8" ht="15.75" x14ac:dyDescent="0.25">
      <c r="C21" s="11" t="s">
        <v>18</v>
      </c>
      <c r="D21" s="41">
        <f>VLOOKUP(C21,Header!B$12:C$25,2,0)</f>
        <v>0</v>
      </c>
      <c r="E21" s="41">
        <f>SUMIF(Tables!K$2:K$446,C21,Tables!M$2:M$446)</f>
        <v>0</v>
      </c>
      <c r="F21" s="41">
        <f t="shared" si="0"/>
        <v>0</v>
      </c>
      <c r="G21"/>
    </row>
    <row r="25" spans="1:8" ht="26.25" x14ac:dyDescent="0.4">
      <c r="C25" s="36"/>
    </row>
    <row r="27" spans="1:8" x14ac:dyDescent="0.25">
      <c r="D27" s="3"/>
    </row>
    <row r="28" spans="1:8" x14ac:dyDescent="0.25">
      <c r="D28" s="3"/>
    </row>
    <row r="29" spans="1:8" x14ac:dyDescent="0.25">
      <c r="A29" s="3"/>
      <c r="D29" s="3"/>
      <c r="H29" s="3"/>
    </row>
    <row r="30" spans="1:8" x14ac:dyDescent="0.25">
      <c r="A30" s="3"/>
      <c r="D30" s="3"/>
      <c r="H30" s="3"/>
    </row>
    <row r="31" spans="1:8" x14ac:dyDescent="0.25">
      <c r="A31" s="3"/>
      <c r="D31" s="3"/>
      <c r="H31" s="3"/>
    </row>
    <row r="32" spans="1:8" x14ac:dyDescent="0.25">
      <c r="A32" s="3"/>
      <c r="D32" s="3"/>
      <c r="H32" s="3"/>
    </row>
    <row r="33" spans="1:8" x14ac:dyDescent="0.25">
      <c r="A33" s="3"/>
      <c r="D33" s="3"/>
      <c r="H33" s="3"/>
    </row>
    <row r="34" spans="1:8" x14ac:dyDescent="0.25">
      <c r="A34" s="3"/>
      <c r="D34" s="3"/>
      <c r="H34" s="3"/>
    </row>
    <row r="35" spans="1:8" x14ac:dyDescent="0.25">
      <c r="A35" s="3"/>
      <c r="D35" s="3"/>
      <c r="H35" s="3"/>
    </row>
    <row r="36" spans="1:8" x14ac:dyDescent="0.25">
      <c r="A36" s="3"/>
      <c r="D36" s="3"/>
      <c r="H36" s="3"/>
    </row>
    <row r="37" spans="1:8" x14ac:dyDescent="0.25">
      <c r="A37" s="3"/>
      <c r="D37" s="3"/>
      <c r="H37" s="3"/>
    </row>
    <row r="38" spans="1:8" x14ac:dyDescent="0.25">
      <c r="A38" s="3"/>
      <c r="D38" s="3"/>
      <c r="H38" s="3"/>
    </row>
    <row r="39" spans="1:8" x14ac:dyDescent="0.25">
      <c r="A39" s="3"/>
      <c r="D39" s="3"/>
      <c r="H39" s="3"/>
    </row>
    <row r="40" spans="1:8" x14ac:dyDescent="0.25">
      <c r="A40" s="3"/>
      <c r="D40" s="3"/>
      <c r="H40" s="3"/>
    </row>
    <row r="41" spans="1:8" x14ac:dyDescent="0.25">
      <c r="A41" s="3"/>
      <c r="D41" s="3"/>
      <c r="H41" s="3"/>
    </row>
    <row r="42" spans="1:8" x14ac:dyDescent="0.25">
      <c r="A42" s="3"/>
      <c r="D42" s="3"/>
      <c r="H42" s="3"/>
    </row>
    <row r="43" spans="1:8" x14ac:dyDescent="0.25">
      <c r="A43" s="3"/>
      <c r="D43" s="3"/>
      <c r="H43" s="3"/>
    </row>
    <row r="44" spans="1:8" x14ac:dyDescent="0.25">
      <c r="A44" s="3"/>
      <c r="D44" s="3"/>
      <c r="H44" s="3"/>
    </row>
    <row r="45" spans="1:8" x14ac:dyDescent="0.25">
      <c r="A45" s="3"/>
      <c r="D45" s="3"/>
      <c r="H45" s="3"/>
    </row>
    <row r="46" spans="1:8" x14ac:dyDescent="0.25">
      <c r="A46" s="3"/>
      <c r="D46" s="3"/>
      <c r="H46" s="3"/>
    </row>
    <row r="47" spans="1:8" x14ac:dyDescent="0.25">
      <c r="A47" s="3"/>
      <c r="D47" s="3"/>
      <c r="H47" s="3"/>
    </row>
    <row r="48" spans="1:8" x14ac:dyDescent="0.25">
      <c r="A48" s="3"/>
      <c r="D48" s="3"/>
      <c r="H48" s="3"/>
    </row>
    <row r="49" spans="1:8" x14ac:dyDescent="0.25">
      <c r="A49" s="3"/>
      <c r="D49" s="3"/>
      <c r="H49" s="3"/>
    </row>
    <row r="50" spans="1:8" x14ac:dyDescent="0.25">
      <c r="A50" s="3"/>
      <c r="D50" s="3"/>
      <c r="H50" s="3"/>
    </row>
    <row r="51" spans="1:8" x14ac:dyDescent="0.25">
      <c r="A51" s="3"/>
      <c r="D51" s="3"/>
      <c r="H51" s="3"/>
    </row>
    <row r="52" spans="1:8" x14ac:dyDescent="0.25">
      <c r="A52" s="3"/>
      <c r="D52" s="3"/>
      <c r="H52" s="3"/>
    </row>
    <row r="53" spans="1:8" x14ac:dyDescent="0.25">
      <c r="A53" s="3"/>
      <c r="D53" s="3"/>
      <c r="H53" s="3"/>
    </row>
    <row r="54" spans="1:8" x14ac:dyDescent="0.25">
      <c r="A54" s="3"/>
      <c r="D54" s="3"/>
      <c r="H54" s="3"/>
    </row>
    <row r="55" spans="1:8" x14ac:dyDescent="0.25">
      <c r="A55" s="3"/>
      <c r="D55" s="3"/>
      <c r="H55" s="3"/>
    </row>
    <row r="56" spans="1:8" x14ac:dyDescent="0.25">
      <c r="A56" s="3"/>
      <c r="D56" s="3"/>
      <c r="H56" s="3"/>
    </row>
    <row r="57" spans="1:8" x14ac:dyDescent="0.25">
      <c r="A57" s="3"/>
      <c r="D57" s="3"/>
      <c r="H57" s="3"/>
    </row>
    <row r="58" spans="1:8" x14ac:dyDescent="0.25">
      <c r="A58" s="3"/>
      <c r="D58" s="3"/>
      <c r="H58" s="3"/>
    </row>
    <row r="59" spans="1:8" x14ac:dyDescent="0.25">
      <c r="A59" s="3"/>
      <c r="D59" s="3"/>
      <c r="H59" s="3"/>
    </row>
    <row r="60" spans="1:8" x14ac:dyDescent="0.25">
      <c r="A60" s="3"/>
      <c r="D60" s="3"/>
      <c r="H60" s="3"/>
    </row>
    <row r="61" spans="1:8" x14ac:dyDescent="0.25">
      <c r="A61" s="3"/>
      <c r="D61" s="3"/>
      <c r="H61" s="3"/>
    </row>
    <row r="62" spans="1:8" x14ac:dyDescent="0.25">
      <c r="A62" s="3"/>
      <c r="D62" s="3"/>
      <c r="H62" s="3"/>
    </row>
    <row r="63" spans="1:8" x14ac:dyDescent="0.25">
      <c r="A63" s="3"/>
      <c r="D63" s="3"/>
      <c r="H63" s="3"/>
    </row>
    <row r="64" spans="1:8" x14ac:dyDescent="0.25">
      <c r="A64" s="3"/>
      <c r="D64" s="3"/>
      <c r="H64" s="3"/>
    </row>
    <row r="65" spans="1:8" x14ac:dyDescent="0.25">
      <c r="A65" s="3"/>
      <c r="D65" s="3"/>
      <c r="H65" s="3"/>
    </row>
    <row r="66" spans="1:8" x14ac:dyDescent="0.25">
      <c r="A66" s="3"/>
      <c r="D66" s="3"/>
      <c r="H66" s="3"/>
    </row>
    <row r="67" spans="1:8" x14ac:dyDescent="0.25">
      <c r="A67" s="3"/>
      <c r="D67" s="3"/>
      <c r="H67" s="3"/>
    </row>
    <row r="68" spans="1:8" x14ac:dyDescent="0.25">
      <c r="A68" s="3"/>
      <c r="D68" s="3"/>
      <c r="H68" s="3"/>
    </row>
    <row r="69" spans="1:8" x14ac:dyDescent="0.25">
      <c r="A69" s="3"/>
      <c r="D69" s="3"/>
      <c r="H69" s="3"/>
    </row>
    <row r="70" spans="1:8" x14ac:dyDescent="0.25">
      <c r="A70" s="3"/>
      <c r="D70" s="3"/>
      <c r="H70" s="3"/>
    </row>
    <row r="71" spans="1:8" x14ac:dyDescent="0.25">
      <c r="A71" s="3"/>
      <c r="D71" s="3"/>
      <c r="H71" s="3"/>
    </row>
    <row r="72" spans="1:8" x14ac:dyDescent="0.25">
      <c r="A72" s="3"/>
      <c r="D72" s="3"/>
      <c r="H72" s="3"/>
    </row>
    <row r="73" spans="1:8" x14ac:dyDescent="0.25">
      <c r="A73" s="3"/>
      <c r="D73" s="3"/>
      <c r="H73" s="3"/>
    </row>
    <row r="74" spans="1:8" x14ac:dyDescent="0.25">
      <c r="A74" s="3"/>
      <c r="D74" s="3"/>
      <c r="H74" s="3"/>
    </row>
    <row r="75" spans="1:8" x14ac:dyDescent="0.25">
      <c r="A75" s="3"/>
      <c r="D75" s="3"/>
      <c r="H75" s="3"/>
    </row>
    <row r="76" spans="1:8" x14ac:dyDescent="0.25">
      <c r="A76" s="3"/>
      <c r="D76" s="3"/>
      <c r="H76" s="3"/>
    </row>
    <row r="77" spans="1:8" x14ac:dyDescent="0.25">
      <c r="A77" s="3"/>
      <c r="D77" s="3"/>
      <c r="H77" s="3"/>
    </row>
    <row r="78" spans="1:8" x14ac:dyDescent="0.25">
      <c r="A78" s="3"/>
      <c r="D78" s="3"/>
      <c r="H78" s="3"/>
    </row>
    <row r="79" spans="1:8" x14ac:dyDescent="0.25">
      <c r="A79" s="3"/>
      <c r="D79" s="3"/>
      <c r="H79" s="3"/>
    </row>
    <row r="80" spans="1:8" x14ac:dyDescent="0.25">
      <c r="A80" s="3"/>
      <c r="D80" s="3"/>
      <c r="H80" s="3"/>
    </row>
    <row r="81" spans="1:8" x14ac:dyDescent="0.25">
      <c r="A81" s="3"/>
      <c r="D81" s="3"/>
      <c r="H81" s="3"/>
    </row>
    <row r="82" spans="1:8" x14ac:dyDescent="0.25">
      <c r="A82" s="3"/>
      <c r="D82" s="3"/>
      <c r="H82" s="3"/>
    </row>
    <row r="83" spans="1:8" x14ac:dyDescent="0.25">
      <c r="A83" s="3"/>
      <c r="D83" s="3"/>
      <c r="H83" s="3"/>
    </row>
    <row r="84" spans="1:8" x14ac:dyDescent="0.25">
      <c r="A84" s="3"/>
      <c r="D84" s="3"/>
      <c r="H84" s="3"/>
    </row>
    <row r="85" spans="1:8" x14ac:dyDescent="0.25">
      <c r="A85" s="3"/>
      <c r="D85" s="3"/>
      <c r="H85" s="3"/>
    </row>
    <row r="86" spans="1:8" x14ac:dyDescent="0.25">
      <c r="A86" s="3"/>
      <c r="D86" s="3"/>
      <c r="H86" s="3"/>
    </row>
    <row r="87" spans="1:8" x14ac:dyDescent="0.25">
      <c r="A87" s="3"/>
      <c r="D87" s="3"/>
      <c r="H87" s="3"/>
    </row>
    <row r="88" spans="1:8" x14ac:dyDescent="0.25">
      <c r="A88" s="3"/>
      <c r="D88" s="3"/>
      <c r="H88" s="3"/>
    </row>
    <row r="89" spans="1:8" x14ac:dyDescent="0.25">
      <c r="A89" s="3"/>
      <c r="D89" s="3"/>
      <c r="H89" s="3"/>
    </row>
    <row r="90" spans="1:8" x14ac:dyDescent="0.25">
      <c r="A90" s="3"/>
      <c r="D90" s="3"/>
      <c r="H90" s="3"/>
    </row>
    <row r="91" spans="1:8" x14ac:dyDescent="0.25">
      <c r="A91" s="3"/>
      <c r="D91" s="3"/>
      <c r="H91" s="3"/>
    </row>
    <row r="92" spans="1:8" x14ac:dyDescent="0.25">
      <c r="A92" s="3"/>
      <c r="D92" s="3"/>
      <c r="H92" s="3"/>
    </row>
    <row r="93" spans="1:8" x14ac:dyDescent="0.25">
      <c r="A93" s="3"/>
      <c r="D93" s="3"/>
      <c r="H93" s="3"/>
    </row>
    <row r="94" spans="1:8" x14ac:dyDescent="0.25">
      <c r="A94" s="3"/>
      <c r="D94" s="3"/>
      <c r="H94" s="3"/>
    </row>
    <row r="95" spans="1:8" x14ac:dyDescent="0.25">
      <c r="A95" s="3"/>
      <c r="D95" s="3"/>
      <c r="H95" s="3"/>
    </row>
    <row r="96" spans="1:8" x14ac:dyDescent="0.25">
      <c r="A96" s="3"/>
      <c r="D96" s="3"/>
      <c r="H96" s="3"/>
    </row>
    <row r="97" spans="1:8" x14ac:dyDescent="0.25">
      <c r="A97" s="3"/>
      <c r="D97" s="3"/>
      <c r="H97" s="3"/>
    </row>
    <row r="98" spans="1:8" x14ac:dyDescent="0.25">
      <c r="A98" s="3"/>
      <c r="D98" s="3"/>
      <c r="H98" s="3"/>
    </row>
    <row r="99" spans="1:8" x14ac:dyDescent="0.25">
      <c r="A99" s="3"/>
      <c r="D99" s="3"/>
      <c r="H99" s="3"/>
    </row>
    <row r="100" spans="1:8" x14ac:dyDescent="0.25">
      <c r="A100" s="3"/>
      <c r="D100" s="3"/>
      <c r="H100" s="3"/>
    </row>
    <row r="101" spans="1:8" x14ac:dyDescent="0.25">
      <c r="A101" s="3"/>
      <c r="D101" s="3"/>
      <c r="H101" s="3"/>
    </row>
    <row r="102" spans="1:8" x14ac:dyDescent="0.25">
      <c r="A102" s="3"/>
      <c r="D102" s="3"/>
      <c r="H102" s="3"/>
    </row>
    <row r="103" spans="1:8" x14ac:dyDescent="0.25">
      <c r="A103" s="3"/>
      <c r="D103" s="3"/>
      <c r="H103" s="3"/>
    </row>
    <row r="104" spans="1:8" x14ac:dyDescent="0.25">
      <c r="A104" s="3"/>
      <c r="D104" s="3"/>
      <c r="H104" s="3"/>
    </row>
    <row r="105" spans="1:8" x14ac:dyDescent="0.25">
      <c r="A105" s="3"/>
      <c r="D105" s="3"/>
      <c r="H105" s="3"/>
    </row>
    <row r="106" spans="1:8" x14ac:dyDescent="0.25">
      <c r="A106" s="3"/>
      <c r="D106" s="3"/>
      <c r="H106" s="3"/>
    </row>
    <row r="107" spans="1:8" x14ac:dyDescent="0.25">
      <c r="A107" s="3"/>
      <c r="D107" s="3"/>
      <c r="H107" s="3"/>
    </row>
    <row r="108" spans="1:8" x14ac:dyDescent="0.25">
      <c r="A108" s="3"/>
      <c r="D108" s="3"/>
      <c r="H108" s="3"/>
    </row>
    <row r="109" spans="1:8" x14ac:dyDescent="0.25">
      <c r="A109" s="3"/>
      <c r="D109" s="3"/>
      <c r="H109" s="3"/>
    </row>
    <row r="110" spans="1:8" x14ac:dyDescent="0.25">
      <c r="A110" s="3"/>
      <c r="D110" s="3"/>
      <c r="H110" s="3"/>
    </row>
    <row r="111" spans="1:8" x14ac:dyDescent="0.25">
      <c r="A111" s="3"/>
      <c r="D111" s="3"/>
      <c r="H111" s="3"/>
    </row>
    <row r="112" spans="1:8" x14ac:dyDescent="0.25">
      <c r="A112" s="3"/>
      <c r="D112" s="3"/>
      <c r="H112" s="3"/>
    </row>
    <row r="113" spans="1:8" x14ac:dyDescent="0.25">
      <c r="A113" s="3"/>
      <c r="D113" s="3"/>
      <c r="H113" s="3"/>
    </row>
    <row r="114" spans="1:8" x14ac:dyDescent="0.25">
      <c r="A114" s="3"/>
      <c r="D114" s="3"/>
      <c r="H114" s="3"/>
    </row>
    <row r="115" spans="1:8" x14ac:dyDescent="0.25">
      <c r="A115" s="3"/>
      <c r="D115" s="3"/>
      <c r="H115" s="3"/>
    </row>
    <row r="116" spans="1:8" x14ac:dyDescent="0.25">
      <c r="A116" s="3"/>
      <c r="D116" s="3"/>
      <c r="H116" s="3"/>
    </row>
    <row r="117" spans="1:8" x14ac:dyDescent="0.25">
      <c r="A117" s="3"/>
      <c r="D117" s="3"/>
      <c r="H117" s="3"/>
    </row>
    <row r="118" spans="1:8" x14ac:dyDescent="0.25">
      <c r="A118" s="3"/>
      <c r="D118" s="3"/>
      <c r="H118" s="3"/>
    </row>
    <row r="119" spans="1:8" x14ac:dyDescent="0.25">
      <c r="A119" s="3"/>
      <c r="D119" s="3"/>
      <c r="H119" s="3"/>
    </row>
    <row r="120" spans="1:8" x14ac:dyDescent="0.25">
      <c r="A120" s="3"/>
      <c r="D120" s="3"/>
      <c r="H120" s="3"/>
    </row>
    <row r="121" spans="1:8" x14ac:dyDescent="0.25">
      <c r="A121" s="3"/>
      <c r="D121" s="3"/>
      <c r="H121" s="3"/>
    </row>
    <row r="122" spans="1:8" x14ac:dyDescent="0.25">
      <c r="A122" s="3"/>
      <c r="D122" s="3"/>
      <c r="H122" s="3"/>
    </row>
    <row r="123" spans="1:8" x14ac:dyDescent="0.25">
      <c r="A123" s="3"/>
      <c r="D123" s="3"/>
      <c r="H123" s="3"/>
    </row>
    <row r="124" spans="1:8" x14ac:dyDescent="0.25">
      <c r="A124" s="3"/>
      <c r="D124" s="3"/>
      <c r="H124" s="3"/>
    </row>
    <row r="125" spans="1:8" x14ac:dyDescent="0.25">
      <c r="A125" s="3"/>
      <c r="D125" s="3"/>
      <c r="H125" s="3"/>
    </row>
    <row r="126" spans="1:8" x14ac:dyDescent="0.25">
      <c r="A126" s="3"/>
      <c r="D126" s="3"/>
      <c r="H126" s="3"/>
    </row>
    <row r="127" spans="1:8" x14ac:dyDescent="0.25">
      <c r="A127" s="3"/>
      <c r="D127" s="3"/>
      <c r="H127" s="3"/>
    </row>
    <row r="128" spans="1:8" x14ac:dyDescent="0.25">
      <c r="A128" s="3"/>
      <c r="D128" s="3"/>
      <c r="H128" s="3"/>
    </row>
    <row r="129" spans="1:8" x14ac:dyDescent="0.25">
      <c r="A129" s="3"/>
      <c r="D129" s="3"/>
      <c r="H129" s="3"/>
    </row>
    <row r="130" spans="1:8" x14ac:dyDescent="0.25">
      <c r="A130" s="3"/>
      <c r="D130" s="3"/>
      <c r="H130" s="3"/>
    </row>
    <row r="131" spans="1:8" x14ac:dyDescent="0.25">
      <c r="A131" s="3"/>
      <c r="D131" s="3"/>
      <c r="H131" s="3"/>
    </row>
    <row r="132" spans="1:8" x14ac:dyDescent="0.25">
      <c r="A132" s="3"/>
      <c r="D132" s="3"/>
      <c r="H132" s="3"/>
    </row>
    <row r="133" spans="1:8" x14ac:dyDescent="0.25">
      <c r="A133" s="3"/>
      <c r="D133" s="3"/>
      <c r="H133" s="3"/>
    </row>
    <row r="134" spans="1:8" x14ac:dyDescent="0.25">
      <c r="A134" s="3"/>
      <c r="D134" s="3"/>
      <c r="H134" s="3"/>
    </row>
    <row r="135" spans="1:8" x14ac:dyDescent="0.25">
      <c r="A135" s="3"/>
      <c r="D135" s="3"/>
      <c r="H135" s="3"/>
    </row>
    <row r="136" spans="1:8" x14ac:dyDescent="0.25">
      <c r="A136" s="3"/>
      <c r="D136" s="3"/>
      <c r="H136" s="3"/>
    </row>
    <row r="137" spans="1:8" x14ac:dyDescent="0.25">
      <c r="A137" s="3"/>
      <c r="D137" s="3"/>
      <c r="H137" s="3"/>
    </row>
    <row r="138" spans="1:8" x14ac:dyDescent="0.25">
      <c r="A138" s="3"/>
      <c r="D138" s="3"/>
      <c r="H138" s="3"/>
    </row>
    <row r="139" spans="1:8" x14ac:dyDescent="0.25">
      <c r="A139" s="3"/>
      <c r="D139" s="3"/>
      <c r="H139" s="3"/>
    </row>
    <row r="140" spans="1:8" x14ac:dyDescent="0.25">
      <c r="A140" s="3"/>
      <c r="D140" s="3"/>
      <c r="H140" s="3"/>
    </row>
    <row r="141" spans="1:8" x14ac:dyDescent="0.25">
      <c r="A141" s="3"/>
      <c r="D141" s="3"/>
      <c r="H141" s="3"/>
    </row>
    <row r="142" spans="1:8" x14ac:dyDescent="0.25">
      <c r="A142" s="3"/>
      <c r="D142" s="3"/>
      <c r="H142" s="3"/>
    </row>
    <row r="143" spans="1:8" x14ac:dyDescent="0.25">
      <c r="A143" s="3"/>
      <c r="D143" s="3"/>
      <c r="H143" s="3"/>
    </row>
    <row r="144" spans="1:8" x14ac:dyDescent="0.25">
      <c r="A144" s="3"/>
      <c r="D144" s="3"/>
      <c r="H144" s="3"/>
    </row>
    <row r="145" spans="1:8" x14ac:dyDescent="0.25">
      <c r="A145" s="3"/>
      <c r="D145" s="3"/>
      <c r="H145" s="3"/>
    </row>
    <row r="146" spans="1:8" x14ac:dyDescent="0.25">
      <c r="A146" s="3"/>
      <c r="H146" s="3"/>
    </row>
    <row r="147" spans="1:8" x14ac:dyDescent="0.25">
      <c r="A147" s="3"/>
      <c r="H147" s="3"/>
    </row>
  </sheetData>
  <sortState xmlns:xlrd2="http://schemas.microsoft.com/office/spreadsheetml/2017/richdata2" ref="C12:F21">
    <sortCondition descending="1" ref="E12:E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"/>
  <sheetViews>
    <sheetView workbookViewId="0">
      <selection activeCell="C7" sqref="C7"/>
    </sheetView>
  </sheetViews>
  <sheetFormatPr defaultColWidth="8.85546875" defaultRowHeight="15" x14ac:dyDescent="0.25"/>
  <cols>
    <col min="1" max="1" width="8.85546875" style="3"/>
    <col min="2" max="2" width="19.7109375" customWidth="1"/>
    <col min="3" max="3" width="14.140625" customWidth="1"/>
    <col min="4" max="8" width="8.85546875" style="3"/>
    <col min="258" max="258" width="19.7109375" customWidth="1"/>
    <col min="259" max="259" width="14.140625" customWidth="1"/>
    <col min="514" max="514" width="19.7109375" customWidth="1"/>
    <col min="515" max="515" width="14.140625" customWidth="1"/>
    <col min="770" max="770" width="19.7109375" customWidth="1"/>
    <col min="771" max="771" width="14.140625" customWidth="1"/>
    <col min="1026" max="1026" width="19.7109375" customWidth="1"/>
    <col min="1027" max="1027" width="14.140625" customWidth="1"/>
    <col min="1282" max="1282" width="19.7109375" customWidth="1"/>
    <col min="1283" max="1283" width="14.140625" customWidth="1"/>
    <col min="1538" max="1538" width="19.7109375" customWidth="1"/>
    <col min="1539" max="1539" width="14.140625" customWidth="1"/>
    <col min="1794" max="1794" width="19.7109375" customWidth="1"/>
    <col min="1795" max="1795" width="14.140625" customWidth="1"/>
    <col min="2050" max="2050" width="19.7109375" customWidth="1"/>
    <col min="2051" max="2051" width="14.140625" customWidth="1"/>
    <col min="2306" max="2306" width="19.7109375" customWidth="1"/>
    <col min="2307" max="2307" width="14.140625" customWidth="1"/>
    <col min="2562" max="2562" width="19.7109375" customWidth="1"/>
    <col min="2563" max="2563" width="14.140625" customWidth="1"/>
    <col min="2818" max="2818" width="19.7109375" customWidth="1"/>
    <col min="2819" max="2819" width="14.140625" customWidth="1"/>
    <col min="3074" max="3074" width="19.7109375" customWidth="1"/>
    <col min="3075" max="3075" width="14.140625" customWidth="1"/>
    <col min="3330" max="3330" width="19.7109375" customWidth="1"/>
    <col min="3331" max="3331" width="14.140625" customWidth="1"/>
    <col min="3586" max="3586" width="19.7109375" customWidth="1"/>
    <col min="3587" max="3587" width="14.140625" customWidth="1"/>
    <col min="3842" max="3842" width="19.7109375" customWidth="1"/>
    <col min="3843" max="3843" width="14.140625" customWidth="1"/>
    <col min="4098" max="4098" width="19.7109375" customWidth="1"/>
    <col min="4099" max="4099" width="14.140625" customWidth="1"/>
    <col min="4354" max="4354" width="19.7109375" customWidth="1"/>
    <col min="4355" max="4355" width="14.140625" customWidth="1"/>
    <col min="4610" max="4610" width="19.7109375" customWidth="1"/>
    <col min="4611" max="4611" width="14.140625" customWidth="1"/>
    <col min="4866" max="4866" width="19.7109375" customWidth="1"/>
    <col min="4867" max="4867" width="14.140625" customWidth="1"/>
    <col min="5122" max="5122" width="19.7109375" customWidth="1"/>
    <col min="5123" max="5123" width="14.140625" customWidth="1"/>
    <col min="5378" max="5378" width="19.7109375" customWidth="1"/>
    <col min="5379" max="5379" width="14.140625" customWidth="1"/>
    <col min="5634" max="5634" width="19.7109375" customWidth="1"/>
    <col min="5635" max="5635" width="14.140625" customWidth="1"/>
    <col min="5890" max="5890" width="19.7109375" customWidth="1"/>
    <col min="5891" max="5891" width="14.140625" customWidth="1"/>
    <col min="6146" max="6146" width="19.7109375" customWidth="1"/>
    <col min="6147" max="6147" width="14.140625" customWidth="1"/>
    <col min="6402" max="6402" width="19.7109375" customWidth="1"/>
    <col min="6403" max="6403" width="14.140625" customWidth="1"/>
    <col min="6658" max="6658" width="19.7109375" customWidth="1"/>
    <col min="6659" max="6659" width="14.140625" customWidth="1"/>
    <col min="6914" max="6914" width="19.7109375" customWidth="1"/>
    <col min="6915" max="6915" width="14.140625" customWidth="1"/>
    <col min="7170" max="7170" width="19.7109375" customWidth="1"/>
    <col min="7171" max="7171" width="14.140625" customWidth="1"/>
    <col min="7426" max="7426" width="19.7109375" customWidth="1"/>
    <col min="7427" max="7427" width="14.140625" customWidth="1"/>
    <col min="7682" max="7682" width="19.7109375" customWidth="1"/>
    <col min="7683" max="7683" width="14.140625" customWidth="1"/>
    <col min="7938" max="7938" width="19.7109375" customWidth="1"/>
    <col min="7939" max="7939" width="14.140625" customWidth="1"/>
    <col min="8194" max="8194" width="19.7109375" customWidth="1"/>
    <col min="8195" max="8195" width="14.140625" customWidth="1"/>
    <col min="8450" max="8450" width="19.7109375" customWidth="1"/>
    <col min="8451" max="8451" width="14.140625" customWidth="1"/>
    <col min="8706" max="8706" width="19.7109375" customWidth="1"/>
    <col min="8707" max="8707" width="14.140625" customWidth="1"/>
    <col min="8962" max="8962" width="19.7109375" customWidth="1"/>
    <col min="8963" max="8963" width="14.140625" customWidth="1"/>
    <col min="9218" max="9218" width="19.7109375" customWidth="1"/>
    <col min="9219" max="9219" width="14.140625" customWidth="1"/>
    <col min="9474" max="9474" width="19.7109375" customWidth="1"/>
    <col min="9475" max="9475" width="14.140625" customWidth="1"/>
    <col min="9730" max="9730" width="19.7109375" customWidth="1"/>
    <col min="9731" max="9731" width="14.140625" customWidth="1"/>
    <col min="9986" max="9986" width="19.7109375" customWidth="1"/>
    <col min="9987" max="9987" width="14.140625" customWidth="1"/>
    <col min="10242" max="10242" width="19.7109375" customWidth="1"/>
    <col min="10243" max="10243" width="14.140625" customWidth="1"/>
    <col min="10498" max="10498" width="19.7109375" customWidth="1"/>
    <col min="10499" max="10499" width="14.140625" customWidth="1"/>
    <col min="10754" max="10754" width="19.7109375" customWidth="1"/>
    <col min="10755" max="10755" width="14.140625" customWidth="1"/>
    <col min="11010" max="11010" width="19.7109375" customWidth="1"/>
    <col min="11011" max="11011" width="14.140625" customWidth="1"/>
    <col min="11266" max="11266" width="19.7109375" customWidth="1"/>
    <col min="11267" max="11267" width="14.140625" customWidth="1"/>
    <col min="11522" max="11522" width="19.7109375" customWidth="1"/>
    <col min="11523" max="11523" width="14.140625" customWidth="1"/>
    <col min="11778" max="11778" width="19.7109375" customWidth="1"/>
    <col min="11779" max="11779" width="14.140625" customWidth="1"/>
    <col min="12034" max="12034" width="19.7109375" customWidth="1"/>
    <col min="12035" max="12035" width="14.140625" customWidth="1"/>
    <col min="12290" max="12290" width="19.7109375" customWidth="1"/>
    <col min="12291" max="12291" width="14.140625" customWidth="1"/>
    <col min="12546" max="12546" width="19.7109375" customWidth="1"/>
    <col min="12547" max="12547" width="14.140625" customWidth="1"/>
    <col min="12802" max="12802" width="19.7109375" customWidth="1"/>
    <col min="12803" max="12803" width="14.140625" customWidth="1"/>
    <col min="13058" max="13058" width="19.7109375" customWidth="1"/>
    <col min="13059" max="13059" width="14.140625" customWidth="1"/>
    <col min="13314" max="13314" width="19.7109375" customWidth="1"/>
    <col min="13315" max="13315" width="14.140625" customWidth="1"/>
    <col min="13570" max="13570" width="19.7109375" customWidth="1"/>
    <col min="13571" max="13571" width="14.140625" customWidth="1"/>
    <col min="13826" max="13826" width="19.7109375" customWidth="1"/>
    <col min="13827" max="13827" width="14.140625" customWidth="1"/>
    <col min="14082" max="14082" width="19.7109375" customWidth="1"/>
    <col min="14083" max="14083" width="14.140625" customWidth="1"/>
    <col min="14338" max="14338" width="19.7109375" customWidth="1"/>
    <col min="14339" max="14339" width="14.140625" customWidth="1"/>
    <col min="14594" max="14594" width="19.7109375" customWidth="1"/>
    <col min="14595" max="14595" width="14.140625" customWidth="1"/>
    <col min="14850" max="14850" width="19.7109375" customWidth="1"/>
    <col min="14851" max="14851" width="14.140625" customWidth="1"/>
    <col min="15106" max="15106" width="19.7109375" customWidth="1"/>
    <col min="15107" max="15107" width="14.140625" customWidth="1"/>
    <col min="15362" max="15362" width="19.7109375" customWidth="1"/>
    <col min="15363" max="15363" width="14.140625" customWidth="1"/>
    <col min="15618" max="15618" width="19.7109375" customWidth="1"/>
    <col min="15619" max="15619" width="14.140625" customWidth="1"/>
    <col min="15874" max="15874" width="19.7109375" customWidth="1"/>
    <col min="15875" max="15875" width="14.140625" customWidth="1"/>
    <col min="16130" max="16130" width="19.7109375" customWidth="1"/>
    <col min="16131" max="16131" width="14.140625" customWidth="1"/>
  </cols>
  <sheetData>
    <row r="1" spans="1:8" x14ac:dyDescent="0.25">
      <c r="A1" s="1"/>
      <c r="B1" s="2"/>
      <c r="C1" s="2"/>
      <c r="D1" s="1"/>
      <c r="E1" s="1"/>
      <c r="F1" s="1"/>
      <c r="G1" s="1"/>
      <c r="H1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"/>
  <sheetViews>
    <sheetView workbookViewId="0">
      <selection activeCell="E13" sqref="E13"/>
    </sheetView>
  </sheetViews>
  <sheetFormatPr defaultColWidth="8.85546875" defaultRowHeight="15" x14ac:dyDescent="0.25"/>
  <cols>
    <col min="1" max="1" width="8.85546875" style="3"/>
    <col min="2" max="2" width="19.7109375" customWidth="1"/>
    <col min="3" max="3" width="14.140625" customWidth="1"/>
    <col min="4" max="8" width="8.85546875" style="3"/>
    <col min="258" max="258" width="19.7109375" customWidth="1"/>
    <col min="259" max="259" width="14.140625" customWidth="1"/>
    <col min="514" max="514" width="19.7109375" customWidth="1"/>
    <col min="515" max="515" width="14.140625" customWidth="1"/>
    <col min="770" max="770" width="19.7109375" customWidth="1"/>
    <col min="771" max="771" width="14.140625" customWidth="1"/>
    <col min="1026" max="1026" width="19.7109375" customWidth="1"/>
    <col min="1027" max="1027" width="14.140625" customWidth="1"/>
    <col min="1282" max="1282" width="19.7109375" customWidth="1"/>
    <col min="1283" max="1283" width="14.140625" customWidth="1"/>
    <col min="1538" max="1538" width="19.7109375" customWidth="1"/>
    <col min="1539" max="1539" width="14.140625" customWidth="1"/>
    <col min="1794" max="1794" width="19.7109375" customWidth="1"/>
    <col min="1795" max="1795" width="14.140625" customWidth="1"/>
    <col min="2050" max="2050" width="19.7109375" customWidth="1"/>
    <col min="2051" max="2051" width="14.140625" customWidth="1"/>
    <col min="2306" max="2306" width="19.7109375" customWidth="1"/>
    <col min="2307" max="2307" width="14.140625" customWidth="1"/>
    <col min="2562" max="2562" width="19.7109375" customWidth="1"/>
    <col min="2563" max="2563" width="14.140625" customWidth="1"/>
    <col min="2818" max="2818" width="19.7109375" customWidth="1"/>
    <col min="2819" max="2819" width="14.140625" customWidth="1"/>
    <col min="3074" max="3074" width="19.7109375" customWidth="1"/>
    <col min="3075" max="3075" width="14.140625" customWidth="1"/>
    <col min="3330" max="3330" width="19.7109375" customWidth="1"/>
    <col min="3331" max="3331" width="14.140625" customWidth="1"/>
    <col min="3586" max="3586" width="19.7109375" customWidth="1"/>
    <col min="3587" max="3587" width="14.140625" customWidth="1"/>
    <col min="3842" max="3842" width="19.7109375" customWidth="1"/>
    <col min="3843" max="3843" width="14.140625" customWidth="1"/>
    <col min="4098" max="4098" width="19.7109375" customWidth="1"/>
    <col min="4099" max="4099" width="14.140625" customWidth="1"/>
    <col min="4354" max="4354" width="19.7109375" customWidth="1"/>
    <col min="4355" max="4355" width="14.140625" customWidth="1"/>
    <col min="4610" max="4610" width="19.7109375" customWidth="1"/>
    <col min="4611" max="4611" width="14.140625" customWidth="1"/>
    <col min="4866" max="4866" width="19.7109375" customWidth="1"/>
    <col min="4867" max="4867" width="14.140625" customWidth="1"/>
    <col min="5122" max="5122" width="19.7109375" customWidth="1"/>
    <col min="5123" max="5123" width="14.140625" customWidth="1"/>
    <col min="5378" max="5378" width="19.7109375" customWidth="1"/>
    <col min="5379" max="5379" width="14.140625" customWidth="1"/>
    <col min="5634" max="5634" width="19.7109375" customWidth="1"/>
    <col min="5635" max="5635" width="14.140625" customWidth="1"/>
    <col min="5890" max="5890" width="19.7109375" customWidth="1"/>
    <col min="5891" max="5891" width="14.140625" customWidth="1"/>
    <col min="6146" max="6146" width="19.7109375" customWidth="1"/>
    <col min="6147" max="6147" width="14.140625" customWidth="1"/>
    <col min="6402" max="6402" width="19.7109375" customWidth="1"/>
    <col min="6403" max="6403" width="14.140625" customWidth="1"/>
    <col min="6658" max="6658" width="19.7109375" customWidth="1"/>
    <col min="6659" max="6659" width="14.140625" customWidth="1"/>
    <col min="6914" max="6914" width="19.7109375" customWidth="1"/>
    <col min="6915" max="6915" width="14.140625" customWidth="1"/>
    <col min="7170" max="7170" width="19.7109375" customWidth="1"/>
    <col min="7171" max="7171" width="14.140625" customWidth="1"/>
    <col min="7426" max="7426" width="19.7109375" customWidth="1"/>
    <col min="7427" max="7427" width="14.140625" customWidth="1"/>
    <col min="7682" max="7682" width="19.7109375" customWidth="1"/>
    <col min="7683" max="7683" width="14.140625" customWidth="1"/>
    <col min="7938" max="7938" width="19.7109375" customWidth="1"/>
    <col min="7939" max="7939" width="14.140625" customWidth="1"/>
    <col min="8194" max="8194" width="19.7109375" customWidth="1"/>
    <col min="8195" max="8195" width="14.140625" customWidth="1"/>
    <col min="8450" max="8450" width="19.7109375" customWidth="1"/>
    <col min="8451" max="8451" width="14.140625" customWidth="1"/>
    <col min="8706" max="8706" width="19.7109375" customWidth="1"/>
    <col min="8707" max="8707" width="14.140625" customWidth="1"/>
    <col min="8962" max="8962" width="19.7109375" customWidth="1"/>
    <col min="8963" max="8963" width="14.140625" customWidth="1"/>
    <col min="9218" max="9218" width="19.7109375" customWidth="1"/>
    <col min="9219" max="9219" width="14.140625" customWidth="1"/>
    <col min="9474" max="9474" width="19.7109375" customWidth="1"/>
    <col min="9475" max="9475" width="14.140625" customWidth="1"/>
    <col min="9730" max="9730" width="19.7109375" customWidth="1"/>
    <col min="9731" max="9731" width="14.140625" customWidth="1"/>
    <col min="9986" max="9986" width="19.7109375" customWidth="1"/>
    <col min="9987" max="9987" width="14.140625" customWidth="1"/>
    <col min="10242" max="10242" width="19.7109375" customWidth="1"/>
    <col min="10243" max="10243" width="14.140625" customWidth="1"/>
    <col min="10498" max="10498" width="19.7109375" customWidth="1"/>
    <col min="10499" max="10499" width="14.140625" customWidth="1"/>
    <col min="10754" max="10754" width="19.7109375" customWidth="1"/>
    <col min="10755" max="10755" width="14.140625" customWidth="1"/>
    <col min="11010" max="11010" width="19.7109375" customWidth="1"/>
    <col min="11011" max="11011" width="14.140625" customWidth="1"/>
    <col min="11266" max="11266" width="19.7109375" customWidth="1"/>
    <col min="11267" max="11267" width="14.140625" customWidth="1"/>
    <col min="11522" max="11522" width="19.7109375" customWidth="1"/>
    <col min="11523" max="11523" width="14.140625" customWidth="1"/>
    <col min="11778" max="11778" width="19.7109375" customWidth="1"/>
    <col min="11779" max="11779" width="14.140625" customWidth="1"/>
    <col min="12034" max="12034" width="19.7109375" customWidth="1"/>
    <col min="12035" max="12035" width="14.140625" customWidth="1"/>
    <col min="12290" max="12290" width="19.7109375" customWidth="1"/>
    <col min="12291" max="12291" width="14.140625" customWidth="1"/>
    <col min="12546" max="12546" width="19.7109375" customWidth="1"/>
    <col min="12547" max="12547" width="14.140625" customWidth="1"/>
    <col min="12802" max="12802" width="19.7109375" customWidth="1"/>
    <col min="12803" max="12803" width="14.140625" customWidth="1"/>
    <col min="13058" max="13058" width="19.7109375" customWidth="1"/>
    <col min="13059" max="13059" width="14.140625" customWidth="1"/>
    <col min="13314" max="13314" width="19.7109375" customWidth="1"/>
    <col min="13315" max="13315" width="14.140625" customWidth="1"/>
    <col min="13570" max="13570" width="19.7109375" customWidth="1"/>
    <col min="13571" max="13571" width="14.140625" customWidth="1"/>
    <col min="13826" max="13826" width="19.7109375" customWidth="1"/>
    <col min="13827" max="13827" width="14.140625" customWidth="1"/>
    <col min="14082" max="14082" width="19.7109375" customWidth="1"/>
    <col min="14083" max="14083" width="14.140625" customWidth="1"/>
    <col min="14338" max="14338" width="19.7109375" customWidth="1"/>
    <col min="14339" max="14339" width="14.140625" customWidth="1"/>
    <col min="14594" max="14594" width="19.7109375" customWidth="1"/>
    <col min="14595" max="14595" width="14.140625" customWidth="1"/>
    <col min="14850" max="14850" width="19.7109375" customWidth="1"/>
    <col min="14851" max="14851" width="14.140625" customWidth="1"/>
    <col min="15106" max="15106" width="19.7109375" customWidth="1"/>
    <col min="15107" max="15107" width="14.140625" customWidth="1"/>
    <col min="15362" max="15362" width="19.7109375" customWidth="1"/>
    <col min="15363" max="15363" width="14.140625" customWidth="1"/>
    <col min="15618" max="15618" width="19.7109375" customWidth="1"/>
    <col min="15619" max="15619" width="14.140625" customWidth="1"/>
    <col min="15874" max="15874" width="19.7109375" customWidth="1"/>
    <col min="15875" max="15875" width="14.140625" customWidth="1"/>
    <col min="16130" max="16130" width="19.7109375" customWidth="1"/>
    <col min="16131" max="16131" width="14.140625" customWidth="1"/>
  </cols>
  <sheetData>
    <row r="1" spans="1:13" x14ac:dyDescent="0.25">
      <c r="A1" s="48"/>
      <c r="B1" s="3"/>
      <c r="C1" s="3"/>
      <c r="E1" s="32"/>
      <c r="F1" s="33"/>
      <c r="G1" s="48"/>
      <c r="H1" s="48"/>
      <c r="I1" s="3"/>
      <c r="J1" s="3"/>
      <c r="K1" s="48"/>
      <c r="L1" s="3"/>
      <c r="M1" s="3"/>
    </row>
    <row r="2" spans="1:13" x14ac:dyDescent="0.25">
      <c r="A2" s="48"/>
      <c r="B2" s="3"/>
      <c r="C2" s="3"/>
      <c r="E2" s="32"/>
      <c r="F2" s="33"/>
      <c r="G2" s="48"/>
      <c r="H2" s="48"/>
      <c r="I2" s="3"/>
      <c r="J2" s="3"/>
      <c r="K2" s="48"/>
      <c r="L2" s="3"/>
      <c r="M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Header</vt:lpstr>
      <vt:lpstr>Seniors</vt:lpstr>
      <vt:lpstr>Joggers</vt:lpstr>
      <vt:lpstr>Juniors</vt:lpstr>
      <vt:lpstr>Results</vt:lpstr>
      <vt:lpstr>Tables</vt:lpstr>
      <vt:lpstr>Points</vt:lpstr>
      <vt:lpstr>SEN</vt:lpstr>
      <vt:lpstr>JOG</vt:lpstr>
      <vt:lpstr>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Bell</dc:creator>
  <cp:lastModifiedBy>Jenny Bell</cp:lastModifiedBy>
  <dcterms:created xsi:type="dcterms:W3CDTF">2021-08-05T08:18:39Z</dcterms:created>
  <dcterms:modified xsi:type="dcterms:W3CDTF">2021-08-05T15:06:11Z</dcterms:modified>
</cp:coreProperties>
</file>