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080" windowHeight="8160" activeTab="1"/>
  </bookViews>
  <sheets>
    <sheet name="CRT_2019_Greensome - result " sheetId="11" r:id="rId1"/>
    <sheet name="CRT_2019_Greensome - ordered" sheetId="4" r:id="rId2"/>
    <sheet name="CRT_2019_Greensome_analysis" sheetId="2" r:id="rId3"/>
    <sheet name="CRT 2019_Overall" sheetId="19" r:id="rId4"/>
    <sheet name="CRT_2019_Leaderboard" sheetId="20" r:id="rId5"/>
  </sheets>
  <definedNames>
    <definedName name="_xlnm.Print_Area" localSheetId="3">'CRT 2019_Overall'!$A$1:$O$35</definedName>
    <definedName name="_xlnm.Print_Area" localSheetId="1">'CRT_2019_Greensome - ordered'!$A$1:$H$38</definedName>
    <definedName name="_xlnm.Print_Area" localSheetId="0">'CRT_2019_Greensome - result '!$A$1:$M$36</definedName>
    <definedName name="_xlnm.Print_Area" localSheetId="2">CRT_2019_Greensome_analysis!$A$1:$O$37</definedName>
    <definedName name="_xlnm.Print_Area" localSheetId="4">CRT_2019_Leaderboard!$A$1:$G$16</definedName>
  </definedNames>
  <calcPr calcId="145621"/>
</workbook>
</file>

<file path=xl/calcChain.xml><?xml version="1.0" encoding="utf-8"?>
<calcChain xmlns="http://schemas.openxmlformats.org/spreadsheetml/2006/main">
  <c r="F9" i="20" l="1"/>
  <c r="F8" i="20"/>
  <c r="F7" i="20"/>
  <c r="F6" i="20"/>
  <c r="M14" i="19"/>
  <c r="M13" i="19"/>
  <c r="M12" i="19"/>
  <c r="M11" i="19"/>
  <c r="G33" i="4"/>
  <c r="G34" i="4"/>
  <c r="G35" i="4"/>
  <c r="G32" i="4"/>
  <c r="F35" i="4"/>
  <c r="F34" i="4"/>
  <c r="F33" i="4"/>
  <c r="F32" i="4"/>
  <c r="G23" i="11"/>
  <c r="G22" i="11"/>
  <c r="G21" i="11"/>
  <c r="G20" i="11"/>
  <c r="M28" i="19"/>
  <c r="K28" i="19"/>
  <c r="M27" i="19"/>
  <c r="K27" i="19"/>
  <c r="M26" i="19"/>
  <c r="K26" i="19"/>
  <c r="M25" i="19"/>
  <c r="K25" i="19"/>
  <c r="M21" i="19"/>
  <c r="K21" i="19"/>
  <c r="M20" i="19"/>
  <c r="K20" i="19"/>
  <c r="M19" i="19"/>
  <c r="K19" i="19"/>
  <c r="M18" i="19"/>
  <c r="K18" i="19"/>
  <c r="K14" i="19"/>
  <c r="K13" i="19"/>
  <c r="K12" i="19"/>
  <c r="K11" i="19"/>
  <c r="M7" i="19"/>
  <c r="K7" i="19"/>
  <c r="M6" i="19"/>
  <c r="K6" i="19"/>
  <c r="M5" i="19"/>
  <c r="K5" i="19"/>
  <c r="M4" i="19"/>
  <c r="K4" i="19"/>
  <c r="J15" i="2" l="1"/>
  <c r="J17" i="2" l="1"/>
  <c r="J16" i="2"/>
  <c r="J14" i="2"/>
  <c r="F4" i="2" a="1"/>
  <c r="F4" i="2" s="1"/>
  <c r="F33" i="2" l="1"/>
  <c r="F31" i="2"/>
  <c r="F29" i="2"/>
  <c r="F27" i="2"/>
  <c r="F25" i="2"/>
  <c r="F23" i="2"/>
  <c r="F21" i="2"/>
  <c r="F19" i="2"/>
  <c r="F17" i="2"/>
  <c r="F15" i="2"/>
  <c r="F13" i="2"/>
  <c r="F11" i="2"/>
  <c r="F9" i="2"/>
  <c r="F7" i="2"/>
  <c r="F5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F6" i="2"/>
</calcChain>
</file>

<file path=xl/sharedStrings.xml><?xml version="1.0" encoding="utf-8"?>
<sst xmlns="http://schemas.openxmlformats.org/spreadsheetml/2006/main" count="226" uniqueCount="111">
  <si>
    <t xml:space="preserve">    Player 1 </t>
  </si>
  <si>
    <t xml:space="preserve">Player 2 </t>
  </si>
  <si>
    <t>Alex Jeanes</t>
  </si>
  <si>
    <t>Marja Allen</t>
  </si>
  <si>
    <t>Score</t>
  </si>
  <si>
    <t>Bin</t>
  </si>
  <si>
    <t>Data</t>
  </si>
  <si>
    <t>Position</t>
  </si>
  <si>
    <t>Friday's Men</t>
  </si>
  <si>
    <t>Andy Caps</t>
  </si>
  <si>
    <t>Babes and the Boys</t>
  </si>
  <si>
    <t>Tee Time</t>
  </si>
  <si>
    <t>Greensome</t>
  </si>
  <si>
    <t>Four Ball Betterball</t>
  </si>
  <si>
    <t>Foursome</t>
  </si>
  <si>
    <t>Points So Far</t>
  </si>
  <si>
    <t>Event Result</t>
  </si>
  <si>
    <t>Median Score</t>
  </si>
  <si>
    <t>Avg. Score</t>
  </si>
  <si>
    <t>Standard Deviation</t>
  </si>
  <si>
    <t>Mode</t>
  </si>
  <si>
    <t>divided by the number of players.</t>
  </si>
  <si>
    <t>Median is the score with an equal no of scores above and below.</t>
  </si>
  <si>
    <t>The Mode is the most common score.</t>
  </si>
  <si>
    <t>area ie two thirds of the scores must lie between +/- 1 Std. Dev.</t>
  </si>
  <si>
    <t>The Average is the arithmetic mean ie total of scores added together and</t>
  </si>
  <si>
    <t>Date:</t>
  </si>
  <si>
    <t>Clare Bingham</t>
  </si>
  <si>
    <t>Freq.</t>
  </si>
  <si>
    <t>After Event</t>
  </si>
  <si>
    <t>The Standard deviation is the difference from the mean of the 66.67%</t>
  </si>
  <si>
    <t>Posn.</t>
  </si>
  <si>
    <t>Best</t>
  </si>
  <si>
    <t xml:space="preserve">Two </t>
  </si>
  <si>
    <t>Scores</t>
  </si>
  <si>
    <t xml:space="preserve">per </t>
  </si>
  <si>
    <t>Team</t>
  </si>
  <si>
    <t>Reno Harboe-Sorensen</t>
  </si>
  <si>
    <t xml:space="preserve">Overall: </t>
  </si>
  <si>
    <t>Scramble</t>
  </si>
  <si>
    <t>Mulligans</t>
  </si>
  <si>
    <t>Weather 2015:</t>
  </si>
  <si>
    <t>Reasonable, if a little cool golfing conditions</t>
  </si>
  <si>
    <t>drizzle / mist / a few drops of  rain, 11C, little wind, no sun</t>
  </si>
  <si>
    <t>Weather 2016:</t>
  </si>
  <si>
    <t>Fridays Men</t>
  </si>
  <si>
    <t>Good spring golfing conditions</t>
  </si>
  <si>
    <t>strokes</t>
  </si>
  <si>
    <t>received</t>
  </si>
  <si>
    <t>sunny, 13-14C, no rain, increasing breeze form NE</t>
  </si>
  <si>
    <t>SR</t>
  </si>
  <si>
    <t>Captain</t>
  </si>
  <si>
    <t>score</t>
  </si>
  <si>
    <t>Event 2 - Greensome - Results in order of score</t>
  </si>
  <si>
    <t>avg/team</t>
  </si>
  <si>
    <t>Weather 2017:</t>
  </si>
  <si>
    <t>Joe Pereira</t>
  </si>
  <si>
    <t>Rob Jansen</t>
  </si>
  <si>
    <t>Salim Ansari</t>
  </si>
  <si>
    <t>Willem Borst</t>
  </si>
  <si>
    <t>Nely Borst</t>
  </si>
  <si>
    <t>Hanna Jones</t>
  </si>
  <si>
    <t>Peter Behrmann</t>
  </si>
  <si>
    <t>Piet Hillebrand</t>
  </si>
  <si>
    <t>Mary Gillies</t>
  </si>
  <si>
    <t>Wil Spangenberg</t>
  </si>
  <si>
    <t>Filippo Pinna</t>
  </si>
  <si>
    <t>Garry Gould</t>
  </si>
  <si>
    <t>single</t>
  </si>
  <si>
    <t>sunny, little wind (F3), warm (19C) for April</t>
  </si>
  <si>
    <t>Excellent spring golfing conditions</t>
  </si>
  <si>
    <t>2: Greensome</t>
  </si>
  <si>
    <t>Weather 2018:</t>
  </si>
  <si>
    <t>Kjeld Hjortnaes</t>
  </si>
  <si>
    <t>Anna Hjortnaes</t>
  </si>
  <si>
    <t>Ton Remmen</t>
  </si>
  <si>
    <t>Helma Nollen</t>
  </si>
  <si>
    <t>Bartold de Jong</t>
  </si>
  <si>
    <t>Ronny Boer</t>
  </si>
  <si>
    <t>Klaus Ludwig</t>
  </si>
  <si>
    <t>Dinesh Chaturverdi</t>
  </si>
  <si>
    <t>Stephen Durrant</t>
  </si>
  <si>
    <t>hazy, some sun, no showers, 14C, no wind</t>
  </si>
  <si>
    <t>Event 2 - Greensome (14 April 2019)- Start-times and Results</t>
  </si>
  <si>
    <t>Colin Rolls Trophy 2019</t>
  </si>
  <si>
    <t>Weather 2019:</t>
  </si>
  <si>
    <t>Moderate spring golfing conditions</t>
  </si>
  <si>
    <t>mostly sun, no showers, 10C (feels 6C), cool E. wind (1-2 club)</t>
  </si>
  <si>
    <t>Colin Rolls Trophy - 2019 - Leaderboard</t>
  </si>
  <si>
    <t>John Sorensen</t>
  </si>
  <si>
    <t>Henk Doeswijk</t>
  </si>
  <si>
    <t>Kjeld Hortnaes</t>
  </si>
  <si>
    <t>Gary Gould</t>
  </si>
  <si>
    <t>Ben Smeltink</t>
  </si>
  <si>
    <t>Martyn Traas</t>
  </si>
  <si>
    <t>Geoff Beckwith</t>
  </si>
  <si>
    <t>Colin Rolls Trophy 2019 - Overall Position</t>
  </si>
  <si>
    <t>Scott Moon</t>
  </si>
  <si>
    <t>Martin Traas</t>
  </si>
  <si>
    <t>Jan van Haarlem</t>
  </si>
  <si>
    <t>Brian Taylor</t>
  </si>
  <si>
    <t>Geraldine Doeswijk-Kavanagh</t>
  </si>
  <si>
    <t>Ingrid Behrmann</t>
  </si>
  <si>
    <t>Geoff. Beckwith</t>
  </si>
  <si>
    <t>Rod Allen</t>
  </si>
  <si>
    <t>Dave Collins</t>
  </si>
  <si>
    <t>Gijs Tan</t>
  </si>
  <si>
    <t>Margaret Basten</t>
  </si>
  <si>
    <t>Marga Harboe-Sorensen</t>
  </si>
  <si>
    <t>Francis Elsendoorn</t>
  </si>
  <si>
    <t>Elco Fritzsche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</si>
</sst>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"/>
  </numFmts>
  <fonts count="50" x14ac:knownFonts="1">
    <font>
      <sz val="11"/>
      <color theme="1"/>
      <name val="Calibri"/>
      <family val="2"/>
      <scheme val="minor"/>
    </font>
    <font>
      <sz val="14"/>
      <name val="Verdana"/>
      <family val="2"/>
    </font>
    <font>
      <sz val="14"/>
      <color rgb="FF800080"/>
      <name val="Verdana"/>
      <family val="2"/>
    </font>
    <font>
      <sz val="11"/>
      <color theme="1"/>
      <name val="Times New Roman"/>
      <family val="1"/>
    </font>
    <font>
      <sz val="14"/>
      <color theme="1"/>
      <name val="Verdana"/>
      <family val="2"/>
    </font>
    <font>
      <sz val="12"/>
      <color theme="1"/>
      <name val="Verdana"/>
      <family val="2"/>
    </font>
    <font>
      <sz val="14"/>
      <color rgb="FF0070C0"/>
      <name val="Verdana"/>
      <family val="2"/>
    </font>
    <font>
      <shadow/>
      <sz val="14"/>
      <color rgb="FF0070C0"/>
      <name val="Verdana"/>
      <family val="2"/>
    </font>
    <font>
      <sz val="14"/>
      <color rgb="FF008000"/>
      <name val="Verdana"/>
      <family val="2"/>
    </font>
    <font>
      <shadow/>
      <sz val="14"/>
      <color rgb="FFFF0000"/>
      <name val="Verdana"/>
      <family val="2"/>
    </font>
    <font>
      <sz val="14"/>
      <color rgb="FF0000FF"/>
      <name val="Verdana"/>
      <family val="2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800080"/>
      <name val="Verdana"/>
      <family val="2"/>
    </font>
    <font>
      <sz val="14"/>
      <color theme="9" tint="-0.249977111117893"/>
      <name val="Verdana"/>
      <family val="2"/>
    </font>
    <font>
      <sz val="14"/>
      <color theme="6" tint="-0.249977111117893"/>
      <name val="Verdana"/>
      <family val="2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81FB25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rgb="FFFF0000"/>
      <name val="Verdana"/>
      <family val="2"/>
    </font>
    <font>
      <sz val="14"/>
      <color rgb="FF663300"/>
      <name val="Verdana"/>
      <family val="2"/>
    </font>
    <font>
      <sz val="11"/>
      <color rgb="FF008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800080"/>
      <name val="Calibri"/>
      <family val="2"/>
      <scheme val="minor"/>
    </font>
    <font>
      <sz val="14"/>
      <color rgb="FF00CC00"/>
      <name val="Verdana"/>
      <family val="2"/>
    </font>
    <font>
      <sz val="11"/>
      <name val="Calibri"/>
      <family val="2"/>
      <scheme val="minor"/>
    </font>
    <font>
      <sz val="11"/>
      <color rgb="FF663300"/>
      <name val="Calibri"/>
      <family val="2"/>
      <scheme val="minor"/>
    </font>
    <font>
      <u/>
      <sz val="14"/>
      <color rgb="FF663300"/>
      <name val="Verdana"/>
      <family val="2"/>
    </font>
    <font>
      <u/>
      <sz val="11"/>
      <color theme="1"/>
      <name val="Calibri"/>
      <family val="2"/>
      <scheme val="minor"/>
    </font>
    <font>
      <u/>
      <sz val="16"/>
      <color rgb="FF663300"/>
      <name val="Calibri"/>
      <family val="2"/>
      <scheme val="minor"/>
    </font>
    <font>
      <sz val="14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 tint="0.39994506668294322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hadow/>
      <sz val="14"/>
      <color rgb="FF008000"/>
      <name val="Verdana"/>
      <family val="2"/>
    </font>
    <font>
      <sz val="12"/>
      <color rgb="FF800080"/>
      <name val="Verdana"/>
      <family val="2"/>
    </font>
    <font>
      <b/>
      <u/>
      <sz val="12"/>
      <color rgb="FF800080"/>
      <name val="Verdana"/>
      <family val="2"/>
    </font>
    <font>
      <sz val="12"/>
      <color theme="1"/>
      <name val="Calibri"/>
      <family val="2"/>
      <scheme val="minor"/>
    </font>
    <font>
      <shadow/>
      <sz val="12"/>
      <color rgb="FFFF0000"/>
      <name val="Verdana"/>
      <family val="2"/>
    </font>
    <font>
      <sz val="12"/>
      <color rgb="FFFF0000"/>
      <name val="Verdana"/>
      <family val="2"/>
    </font>
    <font>
      <sz val="12"/>
      <color rgb="FF0000FF"/>
      <name val="Verdana"/>
      <family val="2"/>
    </font>
    <font>
      <sz val="12"/>
      <color rgb="FF008000"/>
      <name val="Verdana"/>
      <family val="2"/>
    </font>
    <font>
      <sz val="12"/>
      <color theme="1"/>
      <name val="Times New Roman"/>
      <family val="1"/>
    </font>
    <font>
      <sz val="14"/>
      <color rgb="FFFF7C80"/>
      <name val="Verdana"/>
      <family val="2"/>
    </font>
    <font>
      <b/>
      <u/>
      <sz val="18"/>
      <color rgb="FF7030A0"/>
      <name val="Calibri"/>
      <family val="2"/>
      <scheme val="minor"/>
    </font>
    <font>
      <b/>
      <sz val="14"/>
      <color theme="1"/>
      <name val="Verdana"/>
      <family val="2"/>
    </font>
    <font>
      <u/>
      <sz val="11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9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indexed="64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2" fillId="0" borderId="2" xfId="0" applyFont="1" applyBorder="1"/>
    <xf numFmtId="0" fontId="12" fillId="0" borderId="1" xfId="0" applyFont="1" applyBorder="1"/>
    <xf numFmtId="0" fontId="12" fillId="0" borderId="3" xfId="0" applyFont="1" applyBorder="1"/>
    <xf numFmtId="0" fontId="12" fillId="0" borderId="5" xfId="0" applyFont="1" applyFill="1" applyBorder="1" applyAlignment="1"/>
    <xf numFmtId="0" fontId="12" fillId="0" borderId="6" xfId="0" applyFont="1" applyFill="1" applyBorder="1" applyAlignment="1"/>
    <xf numFmtId="0" fontId="12" fillId="0" borderId="7" xfId="0" applyFont="1" applyFill="1" applyBorder="1" applyAlignment="1"/>
    <xf numFmtId="0" fontId="13" fillId="0" borderId="0" xfId="0" applyFon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14" fillId="0" borderId="0" xfId="0" applyFont="1"/>
    <xf numFmtId="0" fontId="8" fillId="0" borderId="0" xfId="0" applyFont="1" applyBorder="1" applyAlignment="1">
      <alignment vertical="top"/>
    </xf>
    <xf numFmtId="0" fontId="0" fillId="0" borderId="0" xfId="0" applyBorder="1"/>
    <xf numFmtId="0" fontId="15" fillId="0" borderId="0" xfId="0" applyFont="1"/>
    <xf numFmtId="0" fontId="0" fillId="0" borderId="13" xfId="0" applyBorder="1"/>
    <xf numFmtId="0" fontId="0" fillId="0" borderId="14" xfId="0" applyBorder="1"/>
    <xf numFmtId="2" fontId="0" fillId="0" borderId="16" xfId="0" applyNumberFormat="1" applyBorder="1"/>
    <xf numFmtId="0" fontId="0" fillId="0" borderId="16" xfId="0" applyBorder="1"/>
    <xf numFmtId="0" fontId="0" fillId="0" borderId="18" xfId="0" applyBorder="1"/>
    <xf numFmtId="2" fontId="0" fillId="0" borderId="19" xfId="0" applyNumberFormat="1" applyBorder="1"/>
    <xf numFmtId="0" fontId="16" fillId="0" borderId="12" xfId="0" applyFont="1" applyBorder="1"/>
    <xf numFmtId="0" fontId="17" fillId="0" borderId="15" xfId="0" applyFont="1" applyBorder="1"/>
    <xf numFmtId="0" fontId="18" fillId="0" borderId="15" xfId="0" applyFont="1" applyBorder="1"/>
    <xf numFmtId="0" fontId="19" fillId="0" borderId="15" xfId="0" applyFont="1" applyBorder="1"/>
    <xf numFmtId="0" fontId="19" fillId="0" borderId="17" xfId="0" applyFont="1" applyBorder="1"/>
    <xf numFmtId="0" fontId="0" fillId="0" borderId="19" xfId="0" applyBorder="1"/>
    <xf numFmtId="0" fontId="16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0" fillId="0" borderId="0" xfId="0" applyAlignment="1">
      <alignment horizontal="left"/>
    </xf>
    <xf numFmtId="0" fontId="1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0" borderId="0" xfId="0" applyFont="1"/>
    <xf numFmtId="0" fontId="20" fillId="0" borderId="0" xfId="0" applyFont="1"/>
    <xf numFmtId="0" fontId="25" fillId="0" borderId="0" xfId="0" applyFont="1" applyAlignment="1">
      <alignment horizontal="left"/>
    </xf>
    <xf numFmtId="0" fontId="10" fillId="0" borderId="0" xfId="0" applyFont="1"/>
    <xf numFmtId="0" fontId="4" fillId="2" borderId="0" xfId="0" applyFont="1" applyFill="1"/>
    <xf numFmtId="0" fontId="4" fillId="3" borderId="0" xfId="0" applyFont="1" applyFill="1"/>
    <xf numFmtId="0" fontId="4" fillId="4" borderId="0" xfId="0" applyFont="1" applyFill="1"/>
    <xf numFmtId="0" fontId="2" fillId="5" borderId="0" xfId="0" applyFont="1" applyFill="1"/>
    <xf numFmtId="0" fontId="4" fillId="6" borderId="0" xfId="0" applyFont="1" applyFill="1"/>
    <xf numFmtId="0" fontId="1" fillId="0" borderId="0" xfId="0" applyFont="1"/>
    <xf numFmtId="0" fontId="26" fillId="0" borderId="0" xfId="0" applyFont="1"/>
    <xf numFmtId="0" fontId="4" fillId="3" borderId="20" xfId="0" applyFont="1" applyFill="1" applyBorder="1"/>
    <xf numFmtId="0" fontId="4" fillId="4" borderId="21" xfId="0" applyFont="1" applyFill="1" applyBorder="1"/>
    <xf numFmtId="0" fontId="2" fillId="5" borderId="21" xfId="0" applyFont="1" applyFill="1" applyBorder="1"/>
    <xf numFmtId="0" fontId="4" fillId="2" borderId="21" xfId="0" applyFont="1" applyFill="1" applyBorder="1"/>
    <xf numFmtId="0" fontId="0" fillId="0" borderId="4" xfId="0" applyBorder="1"/>
    <xf numFmtId="0" fontId="4" fillId="0" borderId="4" xfId="0" applyFont="1" applyBorder="1"/>
    <xf numFmtId="0" fontId="0" fillId="0" borderId="6" xfId="0" applyBorder="1"/>
    <xf numFmtId="0" fontId="0" fillId="0" borderId="9" xfId="0" applyBorder="1"/>
    <xf numFmtId="0" fontId="29" fillId="0" borderId="0" xfId="0" applyFont="1" applyBorder="1"/>
    <xf numFmtId="164" fontId="27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0" fillId="0" borderId="0" xfId="0" applyFill="1"/>
    <xf numFmtId="0" fontId="31" fillId="0" borderId="0" xfId="0" applyFont="1" applyBorder="1" applyAlignment="1">
      <alignment vertical="top" wrapText="1"/>
    </xf>
    <xf numFmtId="0" fontId="12" fillId="0" borderId="0" xfId="0" applyFont="1"/>
    <xf numFmtId="0" fontId="11" fillId="0" borderId="11" xfId="0" applyFont="1" applyFill="1" applyBorder="1" applyAlignment="1">
      <alignment horizontal="center"/>
    </xf>
    <xf numFmtId="0" fontId="16" fillId="0" borderId="0" xfId="0" applyFont="1" applyBorder="1"/>
    <xf numFmtId="0" fontId="26" fillId="0" borderId="0" xfId="0" applyFont="1" applyBorder="1"/>
    <xf numFmtId="0" fontId="22" fillId="0" borderId="0" xfId="0" applyFont="1" applyBorder="1"/>
    <xf numFmtId="0" fontId="23" fillId="0" borderId="0" xfId="0" applyFont="1" applyBorder="1"/>
    <xf numFmtId="0" fontId="9" fillId="0" borderId="0" xfId="0" applyFont="1" applyBorder="1" applyAlignment="1">
      <alignment vertical="top"/>
    </xf>
    <xf numFmtId="0" fontId="27" fillId="0" borderId="0" xfId="0" applyFont="1" applyBorder="1" applyAlignment="1">
      <alignment horizontal="right"/>
    </xf>
    <xf numFmtId="0" fontId="27" fillId="0" borderId="0" xfId="0" applyFont="1" applyBorder="1"/>
    <xf numFmtId="0" fontId="27" fillId="0" borderId="4" xfId="0" applyFont="1" applyBorder="1" applyAlignment="1">
      <alignment horizontal="right"/>
    </xf>
    <xf numFmtId="0" fontId="28" fillId="0" borderId="0" xfId="0" applyFont="1" applyBorder="1"/>
    <xf numFmtId="0" fontId="8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8" fillId="0" borderId="2" xfId="0" applyFont="1" applyBorder="1" applyAlignment="1">
      <alignment vertical="top"/>
    </xf>
    <xf numFmtId="0" fontId="20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33" fillId="7" borderId="0" xfId="0" applyFont="1" applyFill="1"/>
    <xf numFmtId="0" fontId="32" fillId="7" borderId="0" xfId="0" applyFont="1" applyFill="1"/>
    <xf numFmtId="0" fontId="0" fillId="7" borderId="0" xfId="0" applyFill="1"/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34" fillId="0" borderId="15" xfId="0" applyFont="1" applyBorder="1"/>
    <xf numFmtId="0" fontId="35" fillId="0" borderId="15" xfId="0" applyFont="1" applyBorder="1"/>
    <xf numFmtId="0" fontId="36" fillId="0" borderId="17" xfId="0" applyFont="1" applyBorder="1"/>
    <xf numFmtId="0" fontId="4" fillId="0" borderId="2" xfId="0" applyFont="1" applyBorder="1" applyAlignment="1">
      <alignment vertical="top" wrapText="1"/>
    </xf>
    <xf numFmtId="14" fontId="14" fillId="0" borderId="0" xfId="0" applyNumberFormat="1" applyFont="1"/>
    <xf numFmtId="0" fontId="10" fillId="0" borderId="2" xfId="0" applyFont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20" fillId="0" borderId="1" xfId="0" applyFont="1" applyBorder="1"/>
    <xf numFmtId="0" fontId="20" fillId="0" borderId="1" xfId="0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33" fillId="7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0" fillId="0" borderId="3" xfId="0" applyBorder="1"/>
    <xf numFmtId="0" fontId="20" fillId="0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4" fillId="0" borderId="20" xfId="0" applyFont="1" applyBorder="1" applyAlignment="1">
      <alignment horizontal="center" vertical="top"/>
    </xf>
    <xf numFmtId="0" fontId="10" fillId="0" borderId="0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27" fillId="0" borderId="4" xfId="0" applyFont="1" applyBorder="1" applyAlignment="1">
      <alignment horizontal="center"/>
    </xf>
    <xf numFmtId="0" fontId="24" fillId="0" borderId="0" xfId="0" applyFont="1" applyBorder="1"/>
    <xf numFmtId="0" fontId="20" fillId="0" borderId="5" xfId="0" applyFont="1" applyBorder="1" applyAlignment="1">
      <alignment horizontal="center"/>
    </xf>
    <xf numFmtId="49" fontId="0" fillId="0" borderId="0" xfId="0" applyNumberFormat="1" applyAlignment="1">
      <alignment horizontal="left"/>
    </xf>
    <xf numFmtId="0" fontId="8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vertical="top"/>
    </xf>
    <xf numFmtId="0" fontId="10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9" fillId="0" borderId="1" xfId="0" applyFont="1" applyBorder="1" applyAlignment="1">
      <alignment horizontal="center" vertical="top" wrapText="1"/>
    </xf>
    <xf numFmtId="0" fontId="32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38" fillId="0" borderId="8" xfId="0" applyFont="1" applyBorder="1" applyAlignment="1">
      <alignment vertical="top" wrapText="1"/>
    </xf>
    <xf numFmtId="0" fontId="39" fillId="0" borderId="0" xfId="0" applyFont="1" applyFill="1" applyBorder="1" applyAlignment="1">
      <alignment horizontal="right" vertical="top"/>
    </xf>
    <xf numFmtId="0" fontId="39" fillId="0" borderId="0" xfId="0" applyFont="1" applyFill="1" applyBorder="1" applyAlignment="1">
      <alignment vertical="top"/>
    </xf>
    <xf numFmtId="0" fontId="40" fillId="0" borderId="0" xfId="0" applyFont="1"/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vertical="top" wrapText="1"/>
    </xf>
    <xf numFmtId="0" fontId="41" fillId="0" borderId="1" xfId="0" applyFont="1" applyBorder="1" applyAlignment="1">
      <alignment vertical="top" wrapText="1"/>
    </xf>
    <xf numFmtId="0" fontId="41" fillId="0" borderId="1" xfId="0" applyFont="1" applyBorder="1" applyAlignment="1">
      <alignment horizontal="center" vertical="top" wrapText="1"/>
    </xf>
    <xf numFmtId="0" fontId="42" fillId="0" borderId="1" xfId="0" applyFont="1" applyFill="1" applyBorder="1" applyAlignment="1">
      <alignment horizontal="center" vertical="top" wrapText="1"/>
    </xf>
    <xf numFmtId="0" fontId="43" fillId="0" borderId="1" xfId="0" applyFont="1" applyBorder="1" applyAlignment="1">
      <alignment vertical="top" wrapText="1"/>
    </xf>
    <xf numFmtId="0" fontId="43" fillId="0" borderId="1" xfId="0" applyFont="1" applyBorder="1" applyAlignment="1">
      <alignment horizontal="center" vertical="top" wrapText="1"/>
    </xf>
    <xf numFmtId="0" fontId="44" fillId="0" borderId="1" xfId="0" applyFont="1" applyBorder="1" applyAlignment="1">
      <alignment vertical="top" wrapText="1"/>
    </xf>
    <xf numFmtId="0" fontId="44" fillId="0" borderId="1" xfId="0" applyFont="1" applyBorder="1" applyAlignment="1">
      <alignment horizontal="center" vertical="top" wrapText="1"/>
    </xf>
    <xf numFmtId="0" fontId="45" fillId="0" borderId="0" xfId="0" applyFont="1" applyBorder="1" applyAlignment="1">
      <alignment vertical="top" wrapText="1"/>
    </xf>
    <xf numFmtId="0" fontId="41" fillId="0" borderId="3" xfId="0" applyFont="1" applyBorder="1" applyAlignment="1">
      <alignment vertical="top" wrapText="1"/>
    </xf>
    <xf numFmtId="0" fontId="41" fillId="0" borderId="3" xfId="0" applyFont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top" wrapText="1"/>
    </xf>
    <xf numFmtId="0" fontId="38" fillId="0" borderId="0" xfId="0" applyFont="1" applyBorder="1" applyAlignment="1">
      <alignment vertical="top" wrapText="1"/>
    </xf>
    <xf numFmtId="165" fontId="43" fillId="0" borderId="1" xfId="0" applyNumberFormat="1" applyFont="1" applyBorder="1" applyAlignment="1">
      <alignment horizontal="center" vertical="top" wrapText="1"/>
    </xf>
    <xf numFmtId="165" fontId="44" fillId="0" borderId="1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165" fontId="5" fillId="0" borderId="3" xfId="0" applyNumberFormat="1" applyFont="1" applyBorder="1" applyAlignment="1">
      <alignment horizontal="center" vertical="top" wrapText="1"/>
    </xf>
    <xf numFmtId="165" fontId="41" fillId="0" borderId="1" xfId="0" applyNumberFormat="1" applyFont="1" applyBorder="1" applyAlignment="1">
      <alignment horizontal="center" vertical="top" wrapText="1"/>
    </xf>
    <xf numFmtId="0" fontId="8" fillId="0" borderId="22" xfId="0" applyFont="1" applyBorder="1" applyAlignment="1">
      <alignment vertical="top"/>
    </xf>
    <xf numFmtId="0" fontId="10" fillId="0" borderId="5" xfId="0" applyFont="1" applyBorder="1" applyAlignment="1">
      <alignment vertical="top" wrapText="1"/>
    </xf>
    <xf numFmtId="0" fontId="20" fillId="0" borderId="5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25" fillId="0" borderId="0" xfId="0" applyFont="1"/>
    <xf numFmtId="0" fontId="1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 wrapText="1"/>
    </xf>
    <xf numFmtId="20" fontId="4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20" fontId="4" fillId="0" borderId="20" xfId="0" applyNumberFormat="1" applyFont="1" applyBorder="1" applyAlignment="1">
      <alignment horizontal="center" vertical="top" wrapText="1"/>
    </xf>
    <xf numFmtId="0" fontId="8" fillId="0" borderId="22" xfId="0" applyFont="1" applyBorder="1" applyAlignment="1">
      <alignment vertical="top" wrapText="1"/>
    </xf>
    <xf numFmtId="20" fontId="4" fillId="0" borderId="4" xfId="0" applyNumberFormat="1" applyFont="1" applyBorder="1" applyAlignment="1">
      <alignment horizontal="center" vertical="top" wrapText="1"/>
    </xf>
    <xf numFmtId="20" fontId="4" fillId="0" borderId="6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26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44" fillId="0" borderId="5" xfId="0" applyFont="1" applyBorder="1" applyAlignment="1">
      <alignment vertical="top" wrapText="1"/>
    </xf>
    <xf numFmtId="0" fontId="41" fillId="0" borderId="5" xfId="0" applyFont="1" applyBorder="1" applyAlignment="1">
      <alignment vertical="top" wrapText="1"/>
    </xf>
    <xf numFmtId="0" fontId="41" fillId="0" borderId="7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00"/>
      <color rgb="FF0000FF"/>
      <color rgb="FF800080"/>
      <color rgb="FF008000"/>
      <color rgb="FFCCFF99"/>
      <color rgb="FFFF7C80"/>
      <color rgb="FFFF00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 sz="1600"/>
              <a:t>CRT_2019</a:t>
            </a:r>
          </a:p>
          <a:p>
            <a:pPr>
              <a:defRPr sz="1600"/>
            </a:pPr>
            <a:r>
              <a:rPr lang="en-GB" sz="1600"/>
              <a:t>_Greensome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numRef>
              <c:f>CRT_2019_Greensome_analysis!$E$4:$E$35</c:f>
              <c:numCache>
                <c:formatCode>General</c:formatCode>
                <c:ptCount val="32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</c:numCache>
            </c:numRef>
          </c:cat>
          <c:val>
            <c:numRef>
              <c:f>CRT_2019_Greensome_analysis!$F$4:$F$35</c:f>
              <c:numCache>
                <c:formatCode>General</c:formatCode>
                <c:ptCount val="3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91872"/>
        <c:axId val="98593792"/>
      </c:barChart>
      <c:catAx>
        <c:axId val="9859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8593792"/>
        <c:crosses val="autoZero"/>
        <c:auto val="1"/>
        <c:lblAlgn val="ctr"/>
        <c:lblOffset val="100"/>
        <c:noMultiLvlLbl val="0"/>
      </c:catAx>
      <c:valAx>
        <c:axId val="98593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Pairs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8591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</xdr:row>
      <xdr:rowOff>190500</xdr:rowOff>
    </xdr:from>
    <xdr:to>
      <xdr:col>12</xdr:col>
      <xdr:colOff>600075</xdr:colOff>
      <xdr:row>11</xdr:row>
      <xdr:rowOff>228600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Layout" topLeftCell="B1" zoomScale="76" zoomScaleNormal="100" zoomScaleSheetLayoutView="109" zoomScalePageLayoutView="76" workbookViewId="0">
      <selection activeCell="K20" sqref="K20"/>
    </sheetView>
  </sheetViews>
  <sheetFormatPr defaultRowHeight="15" x14ac:dyDescent="0.25"/>
  <cols>
    <col min="1" max="1" width="9.140625" hidden="1" customWidth="1"/>
    <col min="2" max="2" width="5.42578125" customWidth="1"/>
    <col min="3" max="3" width="22" customWidth="1"/>
    <col min="4" max="4" width="40" customWidth="1"/>
    <col min="5" max="5" width="44.140625" customWidth="1"/>
    <col min="6" max="6" width="13.42578125" style="100" customWidth="1"/>
    <col min="7" max="7" width="11.28515625" style="100" customWidth="1"/>
    <col min="8" max="8" width="1.28515625" customWidth="1"/>
    <col min="9" max="9" width="38.85546875" customWidth="1"/>
    <col min="10" max="10" width="44.140625" customWidth="1"/>
    <col min="11" max="11" width="13.5703125" style="100" customWidth="1"/>
    <col min="12" max="12" width="12" style="100" customWidth="1"/>
    <col min="15" max="17" width="9.140625" customWidth="1"/>
    <col min="20" max="21" width="9.140625" customWidth="1"/>
  </cols>
  <sheetData>
    <row r="1" spans="1:12" ht="15.75" thickBot="1" x14ac:dyDescent="0.3"/>
    <row r="2" spans="1:12" ht="19.5" thickTop="1" thickBot="1" x14ac:dyDescent="0.3">
      <c r="A2" s="3"/>
      <c r="B2" s="21"/>
      <c r="C2" s="135" t="s">
        <v>11</v>
      </c>
      <c r="D2" s="114" t="s">
        <v>0</v>
      </c>
      <c r="E2" s="114" t="s">
        <v>1</v>
      </c>
      <c r="F2" s="97" t="s">
        <v>47</v>
      </c>
      <c r="G2" s="97" t="s">
        <v>4</v>
      </c>
      <c r="H2" s="6"/>
      <c r="I2" s="114" t="s">
        <v>0</v>
      </c>
      <c r="J2" s="114" t="s">
        <v>1</v>
      </c>
      <c r="K2" s="97" t="s">
        <v>48</v>
      </c>
      <c r="L2" s="97" t="s">
        <v>4</v>
      </c>
    </row>
    <row r="3" spans="1:12" ht="18.75" thickBot="1" x14ac:dyDescent="0.3">
      <c r="A3" s="4"/>
      <c r="B3" s="22"/>
      <c r="C3" s="201"/>
      <c r="D3" s="88"/>
      <c r="E3" s="202"/>
      <c r="F3" s="106"/>
      <c r="G3" s="106"/>
      <c r="H3" s="6"/>
      <c r="I3" s="116"/>
      <c r="J3" s="116"/>
      <c r="K3" s="162"/>
      <c r="L3" s="162"/>
    </row>
    <row r="4" spans="1:12" ht="20.25" customHeight="1" thickBot="1" x14ac:dyDescent="0.3">
      <c r="A4" s="4"/>
      <c r="B4" s="22"/>
      <c r="C4" s="203">
        <v>0.41666666666666669</v>
      </c>
      <c r="D4" s="11" t="s">
        <v>56</v>
      </c>
      <c r="E4" s="11" t="s">
        <v>97</v>
      </c>
      <c r="F4" s="104">
        <v>17</v>
      </c>
      <c r="G4" s="104">
        <v>34</v>
      </c>
      <c r="H4" s="6"/>
      <c r="I4" s="218"/>
      <c r="J4" s="218"/>
      <c r="K4" s="219"/>
      <c r="L4" s="219"/>
    </row>
    <row r="5" spans="1:12" ht="20.25" customHeight="1" thickBot="1" x14ac:dyDescent="0.3">
      <c r="A5" s="4"/>
      <c r="B5" s="22"/>
      <c r="C5" s="203">
        <v>0.43055555555555558</v>
      </c>
      <c r="D5" s="8" t="s">
        <v>75</v>
      </c>
      <c r="E5" s="206" t="s">
        <v>98</v>
      </c>
      <c r="F5" s="98">
        <v>20</v>
      </c>
      <c r="G5" s="102">
        <v>34</v>
      </c>
      <c r="H5" s="6"/>
      <c r="I5" s="11" t="s">
        <v>78</v>
      </c>
      <c r="J5" s="11" t="s">
        <v>68</v>
      </c>
      <c r="K5" s="104">
        <v>15</v>
      </c>
      <c r="L5" s="104">
        <v>28</v>
      </c>
    </row>
    <row r="6" spans="1:12" ht="18.75" thickBot="1" x14ac:dyDescent="0.3">
      <c r="A6" s="4"/>
      <c r="B6" s="22"/>
      <c r="C6" s="203">
        <v>0.44444444444444442</v>
      </c>
      <c r="D6" s="9" t="s">
        <v>61</v>
      </c>
      <c r="E6" s="205" t="s">
        <v>99</v>
      </c>
      <c r="F6" s="159">
        <v>16</v>
      </c>
      <c r="G6" s="101">
        <v>30</v>
      </c>
      <c r="H6" s="6"/>
      <c r="I6" s="11" t="s">
        <v>58</v>
      </c>
      <c r="J6" s="11" t="s">
        <v>64</v>
      </c>
      <c r="K6" s="104">
        <v>10</v>
      </c>
      <c r="L6" s="104">
        <v>33</v>
      </c>
    </row>
    <row r="7" spans="1:12" ht="18.75" thickBot="1" x14ac:dyDescent="0.3">
      <c r="A7" s="4"/>
      <c r="B7" s="22"/>
      <c r="C7" s="203">
        <v>0.45833333333333331</v>
      </c>
      <c r="D7" s="8" t="s">
        <v>93</v>
      </c>
      <c r="E7" s="206" t="s">
        <v>80</v>
      </c>
      <c r="F7" s="98">
        <v>13</v>
      </c>
      <c r="G7" s="102">
        <v>34</v>
      </c>
      <c r="H7" s="7"/>
      <c r="I7" s="9" t="s">
        <v>107</v>
      </c>
      <c r="J7" s="9" t="s">
        <v>68</v>
      </c>
      <c r="K7" s="159">
        <v>30</v>
      </c>
      <c r="L7" s="101">
        <v>17</v>
      </c>
    </row>
    <row r="8" spans="1:12" ht="20.25" customHeight="1" thickBot="1" x14ac:dyDescent="0.3">
      <c r="A8" s="4"/>
      <c r="B8" s="22"/>
      <c r="C8" s="203">
        <v>0.47222222222222227</v>
      </c>
      <c r="D8" s="9" t="s">
        <v>65</v>
      </c>
      <c r="E8" s="205" t="s">
        <v>60</v>
      </c>
      <c r="F8" s="159">
        <v>17</v>
      </c>
      <c r="G8" s="101">
        <v>32</v>
      </c>
      <c r="H8" s="7"/>
      <c r="I8" s="11" t="s">
        <v>59</v>
      </c>
      <c r="J8" s="11" t="s">
        <v>81</v>
      </c>
      <c r="K8" s="104">
        <v>22</v>
      </c>
      <c r="L8" s="104">
        <v>33</v>
      </c>
    </row>
    <row r="9" spans="1:12" ht="18.75" thickBot="1" x14ac:dyDescent="0.3">
      <c r="A9" s="4"/>
      <c r="B9" s="22"/>
      <c r="C9" s="203">
        <v>0.4861111111111111</v>
      </c>
      <c r="D9" s="10" t="s">
        <v>2</v>
      </c>
      <c r="E9" s="10" t="s">
        <v>68</v>
      </c>
      <c r="F9" s="103">
        <v>7</v>
      </c>
      <c r="G9" s="103">
        <v>26</v>
      </c>
      <c r="H9" s="7"/>
      <c r="I9" s="11" t="s">
        <v>77</v>
      </c>
      <c r="J9" s="11" t="s">
        <v>67</v>
      </c>
      <c r="K9" s="104">
        <v>24</v>
      </c>
      <c r="L9" s="104">
        <v>31</v>
      </c>
    </row>
    <row r="10" spans="1:12" ht="20.25" customHeight="1" thickBot="1" x14ac:dyDescent="0.3">
      <c r="A10" s="4"/>
      <c r="B10" s="22"/>
      <c r="C10" s="203">
        <v>0.5</v>
      </c>
      <c r="D10" s="8" t="s">
        <v>79</v>
      </c>
      <c r="E10" s="8" t="s">
        <v>100</v>
      </c>
      <c r="F10" s="98">
        <v>14</v>
      </c>
      <c r="G10" s="102">
        <v>31</v>
      </c>
      <c r="H10" s="6"/>
      <c r="I10" s="10" t="s">
        <v>90</v>
      </c>
      <c r="J10" s="10" t="s">
        <v>101</v>
      </c>
      <c r="K10" s="103">
        <v>15</v>
      </c>
      <c r="L10" s="103">
        <v>28</v>
      </c>
    </row>
    <row r="11" spans="1:12" ht="18.75" customHeight="1" thickBot="1" x14ac:dyDescent="0.3">
      <c r="A11" s="4"/>
      <c r="B11" s="22"/>
      <c r="C11" s="203">
        <v>0.51388888888888895</v>
      </c>
      <c r="D11" s="9" t="s">
        <v>3</v>
      </c>
      <c r="E11" s="205" t="s">
        <v>102</v>
      </c>
      <c r="F11" s="159">
        <v>29</v>
      </c>
      <c r="G11" s="101">
        <v>20</v>
      </c>
      <c r="H11" s="7"/>
      <c r="I11" s="8" t="s">
        <v>103</v>
      </c>
      <c r="J11" s="8" t="s">
        <v>62</v>
      </c>
      <c r="K11" s="98">
        <v>13</v>
      </c>
      <c r="L11" s="102">
        <v>34</v>
      </c>
    </row>
    <row r="12" spans="1:12" ht="18.75" customHeight="1" thickBot="1" x14ac:dyDescent="0.3">
      <c r="A12" s="4"/>
      <c r="B12" s="22"/>
      <c r="C12" s="203">
        <v>0.52777777777777779</v>
      </c>
      <c r="D12" s="11" t="s">
        <v>27</v>
      </c>
      <c r="E12" s="11" t="s">
        <v>63</v>
      </c>
      <c r="F12" s="104">
        <v>17</v>
      </c>
      <c r="G12" s="104">
        <v>37</v>
      </c>
      <c r="H12" s="7"/>
      <c r="I12" s="8" t="s">
        <v>104</v>
      </c>
      <c r="J12" s="8" t="s">
        <v>37</v>
      </c>
      <c r="K12" s="98">
        <v>20</v>
      </c>
      <c r="L12" s="102">
        <v>25</v>
      </c>
    </row>
    <row r="13" spans="1:12" ht="18.75" thickBot="1" x14ac:dyDescent="0.3">
      <c r="A13" s="4"/>
      <c r="B13" s="22"/>
      <c r="C13" s="203">
        <v>0.54166666666666663</v>
      </c>
      <c r="D13" s="8" t="s">
        <v>105</v>
      </c>
      <c r="E13" s="206" t="s">
        <v>106</v>
      </c>
      <c r="F13" s="98">
        <v>17</v>
      </c>
      <c r="G13" s="102">
        <v>34</v>
      </c>
      <c r="H13" s="6"/>
      <c r="I13" s="10" t="s">
        <v>73</v>
      </c>
      <c r="J13" s="10" t="s">
        <v>74</v>
      </c>
      <c r="K13" s="103">
        <v>18</v>
      </c>
      <c r="L13" s="103">
        <v>30</v>
      </c>
    </row>
    <row r="14" spans="1:12" ht="18.75" thickBot="1" x14ac:dyDescent="0.3">
      <c r="A14" s="4"/>
      <c r="B14" s="22"/>
      <c r="C14" s="203">
        <v>0.55555555555555558</v>
      </c>
      <c r="D14" s="10" t="s">
        <v>66</v>
      </c>
      <c r="E14" s="10" t="s">
        <v>110</v>
      </c>
      <c r="F14" s="103">
        <v>23</v>
      </c>
      <c r="G14" s="103">
        <v>37</v>
      </c>
      <c r="H14" s="6"/>
      <c r="I14" s="9" t="s">
        <v>108</v>
      </c>
      <c r="J14" s="9" t="s">
        <v>109</v>
      </c>
      <c r="K14" s="159">
        <v>30</v>
      </c>
      <c r="L14" s="101">
        <v>35</v>
      </c>
    </row>
    <row r="15" spans="1:12" ht="18.75" thickBot="1" x14ac:dyDescent="0.3">
      <c r="A15" s="4"/>
      <c r="B15" s="22"/>
      <c r="C15" s="203"/>
      <c r="D15" s="9"/>
      <c r="E15" s="205"/>
      <c r="F15" s="159"/>
      <c r="G15" s="101"/>
      <c r="H15" s="6"/>
      <c r="I15" s="10"/>
      <c r="J15" s="10"/>
      <c r="K15" s="103"/>
      <c r="L15" s="103"/>
    </row>
    <row r="16" spans="1:12" ht="18.75" thickBot="1" x14ac:dyDescent="0.3">
      <c r="A16" s="4"/>
      <c r="B16" s="22"/>
      <c r="C16" s="203"/>
      <c r="D16" s="10"/>
      <c r="E16" s="207"/>
      <c r="F16" s="103"/>
      <c r="G16" s="103"/>
      <c r="H16" s="6"/>
      <c r="I16" s="10"/>
      <c r="J16" s="10"/>
      <c r="K16" s="103"/>
      <c r="L16" s="103"/>
    </row>
    <row r="17" spans="1:13" ht="18.75" customHeight="1" thickBot="1" x14ac:dyDescent="0.3">
      <c r="A17" s="4"/>
      <c r="B17" s="22"/>
      <c r="C17" s="204"/>
      <c r="D17" s="89"/>
      <c r="E17" s="190"/>
      <c r="F17" s="99"/>
      <c r="G17" s="192"/>
      <c r="H17" s="6"/>
      <c r="I17" s="193"/>
      <c r="J17" s="193"/>
      <c r="K17" s="194"/>
      <c r="L17" s="195"/>
    </row>
    <row r="18" spans="1:13" ht="18.75" customHeight="1" x14ac:dyDescent="0.25">
      <c r="A18" s="22"/>
      <c r="B18" s="22"/>
      <c r="C18" s="196"/>
      <c r="D18" s="20"/>
      <c r="E18" s="20"/>
      <c r="F18" s="21"/>
      <c r="G18" s="197"/>
      <c r="H18" s="6"/>
      <c r="I18" s="198"/>
      <c r="J18" s="198"/>
      <c r="K18" s="199"/>
      <c r="L18" s="200"/>
    </row>
    <row r="19" spans="1:13" ht="19.5" thickBot="1" x14ac:dyDescent="0.3">
      <c r="A19" s="22"/>
      <c r="B19" s="22"/>
      <c r="D19" s="1"/>
      <c r="E19" s="1"/>
      <c r="F19" s="105"/>
      <c r="G19" s="105"/>
      <c r="H19" s="6"/>
      <c r="I19" s="76"/>
      <c r="J19" s="76"/>
      <c r="K19" s="107"/>
      <c r="L19" s="107"/>
    </row>
    <row r="20" spans="1:13" ht="18.75" x14ac:dyDescent="0.3">
      <c r="A20" s="22"/>
      <c r="B20" s="22"/>
      <c r="C20" s="97" t="s">
        <v>32</v>
      </c>
      <c r="D20" s="131" t="s">
        <v>40</v>
      </c>
      <c r="E20" s="131" t="s">
        <v>3</v>
      </c>
      <c r="F20" s="137"/>
      <c r="G20" s="133">
        <f>L14+G8</f>
        <v>67</v>
      </c>
      <c r="H20" s="6"/>
      <c r="I20" s="19" t="s">
        <v>84</v>
      </c>
      <c r="J20" s="77"/>
      <c r="K20" s="110"/>
      <c r="L20" s="108"/>
    </row>
    <row r="21" spans="1:13" ht="18.75" x14ac:dyDescent="0.25">
      <c r="A21" s="22"/>
      <c r="B21" s="22"/>
      <c r="C21" s="98" t="s">
        <v>33</v>
      </c>
      <c r="D21" s="8" t="s">
        <v>8</v>
      </c>
      <c r="E21" s="8" t="s">
        <v>37</v>
      </c>
      <c r="F21" s="98"/>
      <c r="G21" s="102">
        <f>G7+L11</f>
        <v>68</v>
      </c>
      <c r="H21" s="6"/>
      <c r="I21" s="76"/>
      <c r="J21" s="76"/>
      <c r="K21" s="107"/>
      <c r="L21" s="109"/>
      <c r="M21" s="75"/>
    </row>
    <row r="22" spans="1:13" ht="18.75" x14ac:dyDescent="0.3">
      <c r="C22" s="98" t="s">
        <v>34</v>
      </c>
      <c r="D22" s="10" t="s">
        <v>9</v>
      </c>
      <c r="E22" s="10" t="s">
        <v>2</v>
      </c>
      <c r="F22" s="103"/>
      <c r="G22" s="103">
        <f>G14+L13</f>
        <v>67</v>
      </c>
      <c r="H22" s="77"/>
      <c r="I22" s="19" t="s">
        <v>83</v>
      </c>
      <c r="J22" s="77"/>
      <c r="K22" s="110"/>
      <c r="L22" s="110"/>
    </row>
    <row r="23" spans="1:13" ht="18.75" x14ac:dyDescent="0.3">
      <c r="C23" s="98" t="s">
        <v>35</v>
      </c>
      <c r="D23" s="11" t="s">
        <v>10</v>
      </c>
      <c r="E23" s="11" t="s">
        <v>27</v>
      </c>
      <c r="F23" s="104"/>
      <c r="G23" s="104">
        <f>G12++G4</f>
        <v>71</v>
      </c>
      <c r="H23" s="77"/>
      <c r="I23" s="77"/>
      <c r="J23" s="77"/>
      <c r="K23" s="110"/>
      <c r="L23" s="110"/>
    </row>
    <row r="24" spans="1:13" ht="18.75" thickBot="1" x14ac:dyDescent="0.3">
      <c r="C24" s="99" t="s">
        <v>36</v>
      </c>
      <c r="D24" s="132"/>
      <c r="E24" s="132"/>
      <c r="F24" s="134"/>
      <c r="G24" s="134"/>
    </row>
    <row r="27" spans="1:13" ht="21" x14ac:dyDescent="0.35">
      <c r="C27" s="94" t="s">
        <v>41</v>
      </c>
      <c r="D27" s="95" t="s">
        <v>43</v>
      </c>
      <c r="E27" s="95"/>
      <c r="F27" s="160"/>
      <c r="G27" s="128" t="s">
        <v>38</v>
      </c>
      <c r="H27" s="95"/>
      <c r="I27" s="95" t="s">
        <v>42</v>
      </c>
      <c r="J27" s="96"/>
      <c r="K27" s="161"/>
    </row>
    <row r="29" spans="1:13" ht="21" x14ac:dyDescent="0.35">
      <c r="C29" s="94" t="s">
        <v>44</v>
      </c>
      <c r="D29" s="95" t="s">
        <v>49</v>
      </c>
      <c r="E29" s="95"/>
      <c r="F29" s="160"/>
      <c r="G29" s="128" t="s">
        <v>38</v>
      </c>
      <c r="H29" s="95"/>
      <c r="I29" s="95" t="s">
        <v>46</v>
      </c>
      <c r="J29" s="96"/>
      <c r="K29" s="161"/>
    </row>
    <row r="31" spans="1:13" ht="21" x14ac:dyDescent="0.35">
      <c r="C31" s="94" t="s">
        <v>55</v>
      </c>
      <c r="D31" s="95" t="s">
        <v>69</v>
      </c>
      <c r="E31" s="95"/>
      <c r="F31" s="160"/>
      <c r="G31" s="128" t="s">
        <v>38</v>
      </c>
      <c r="H31" s="95"/>
      <c r="I31" s="95" t="s">
        <v>70</v>
      </c>
      <c r="J31" s="96"/>
      <c r="K31" s="161"/>
    </row>
    <row r="33" spans="3:11" ht="21" x14ac:dyDescent="0.35">
      <c r="C33" s="94" t="s">
        <v>72</v>
      </c>
      <c r="D33" s="95" t="s">
        <v>82</v>
      </c>
      <c r="E33" s="95"/>
      <c r="F33" s="160"/>
      <c r="G33" s="128" t="s">
        <v>38</v>
      </c>
      <c r="H33" s="95"/>
      <c r="I33" s="95" t="s">
        <v>46</v>
      </c>
      <c r="J33" s="96"/>
      <c r="K33" s="161"/>
    </row>
    <row r="35" spans="3:11" ht="21" x14ac:dyDescent="0.35">
      <c r="C35" s="94" t="s">
        <v>85</v>
      </c>
      <c r="D35" s="95" t="s">
        <v>87</v>
      </c>
      <c r="E35" s="95"/>
      <c r="F35" s="160"/>
      <c r="G35" s="128" t="s">
        <v>38</v>
      </c>
      <c r="H35" s="95"/>
      <c r="I35" s="95" t="s">
        <v>86</v>
      </c>
      <c r="J35" s="96"/>
      <c r="K35" s="16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3" orientation="landscape" horizontalDpi="4294967293" verticalDpi="0" r:id="rId1"/>
  <headerFooter>
    <oddHeader xml:space="preserve">&amp;LColin Rolls Trophy&amp;R&amp;A
</oddHeader>
    <oddFooter>&amp;L&amp;Z&amp;F&amp;R&amp;D  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8"/>
  <sheetViews>
    <sheetView tabSelected="1" view="pageLayout" topLeftCell="A9" zoomScaleNormal="100" zoomScaleSheetLayoutView="85" workbookViewId="0">
      <selection activeCell="D9" sqref="D9:E9"/>
    </sheetView>
  </sheetViews>
  <sheetFormatPr defaultRowHeight="15" x14ac:dyDescent="0.25"/>
  <cols>
    <col min="1" max="1" width="9.140625" customWidth="1"/>
    <col min="2" max="2" width="9.140625" hidden="1" customWidth="1"/>
    <col min="3" max="3" width="14" customWidth="1"/>
    <col min="4" max="4" width="34.85546875" customWidth="1"/>
    <col min="5" max="5" width="36" customWidth="1"/>
    <col min="6" max="6" width="10.140625" customWidth="1"/>
    <col min="7" max="7" width="14.140625" customWidth="1"/>
    <col min="8" max="8" width="11" customWidth="1"/>
    <col min="9" max="9" width="11.85546875" customWidth="1"/>
  </cols>
  <sheetData>
    <row r="1" spans="2:9" ht="20.100000000000001" customHeight="1" thickBot="1" x14ac:dyDescent="0.3"/>
    <row r="2" spans="2:9" ht="20.100000000000001" customHeight="1" thickTop="1" thickBot="1" x14ac:dyDescent="0.3">
      <c r="B2" s="3"/>
      <c r="C2" s="221" t="s">
        <v>7</v>
      </c>
      <c r="D2" s="167" t="s">
        <v>0</v>
      </c>
      <c r="E2" s="167" t="s">
        <v>1</v>
      </c>
      <c r="F2" s="168" t="s">
        <v>50</v>
      </c>
      <c r="G2" s="167" t="s">
        <v>4</v>
      </c>
      <c r="H2" s="169"/>
      <c r="I2" s="20"/>
    </row>
    <row r="3" spans="2:9" ht="20.100000000000001" customHeight="1" thickBot="1" x14ac:dyDescent="0.3">
      <c r="B3" s="220"/>
      <c r="C3" s="224"/>
      <c r="D3" s="225"/>
      <c r="E3" s="222"/>
      <c r="F3" s="223"/>
      <c r="G3" s="222"/>
      <c r="H3" s="169"/>
      <c r="I3" s="20"/>
    </row>
    <row r="4" spans="2:9" ht="20.100000000000001" customHeight="1" thickBot="1" x14ac:dyDescent="0.3">
      <c r="B4" s="4"/>
      <c r="C4" s="129">
        <v>1</v>
      </c>
      <c r="D4" s="188" t="s">
        <v>27</v>
      </c>
      <c r="E4" s="11" t="s">
        <v>63</v>
      </c>
      <c r="F4" s="104">
        <v>17</v>
      </c>
      <c r="G4" s="104">
        <v>37</v>
      </c>
      <c r="H4" s="166"/>
    </row>
    <row r="5" spans="2:9" ht="20.100000000000001" customHeight="1" thickBot="1" x14ac:dyDescent="0.3">
      <c r="B5" s="4"/>
      <c r="C5" s="129">
        <v>2</v>
      </c>
      <c r="D5" s="207" t="s">
        <v>66</v>
      </c>
      <c r="E5" s="207" t="s">
        <v>110</v>
      </c>
      <c r="F5" s="103">
        <v>23</v>
      </c>
      <c r="G5" s="103">
        <v>37</v>
      </c>
      <c r="H5" s="166"/>
    </row>
    <row r="6" spans="2:9" ht="20.100000000000001" customHeight="1" thickBot="1" x14ac:dyDescent="0.3">
      <c r="B6" s="4"/>
      <c r="C6" s="129">
        <v>3</v>
      </c>
      <c r="D6" s="205" t="s">
        <v>108</v>
      </c>
      <c r="E6" s="205" t="s">
        <v>109</v>
      </c>
      <c r="F6" s="159">
        <v>30</v>
      </c>
      <c r="G6" s="101">
        <v>35</v>
      </c>
      <c r="H6" s="166"/>
    </row>
    <row r="7" spans="2:9" ht="20.100000000000001" customHeight="1" thickBot="1" x14ac:dyDescent="0.3">
      <c r="B7" s="4"/>
      <c r="C7" s="129">
        <v>4</v>
      </c>
      <c r="D7" s="188" t="s">
        <v>56</v>
      </c>
      <c r="E7" s="188" t="s">
        <v>97</v>
      </c>
      <c r="F7" s="104">
        <v>17</v>
      </c>
      <c r="G7" s="104">
        <v>34</v>
      </c>
      <c r="H7" s="166"/>
    </row>
    <row r="8" spans="2:9" ht="20.100000000000001" customHeight="1" thickBot="1" x14ac:dyDescent="0.3">
      <c r="B8" s="4"/>
      <c r="C8" s="129">
        <v>5</v>
      </c>
      <c r="D8" s="206" t="s">
        <v>75</v>
      </c>
      <c r="E8" s="206" t="s">
        <v>98</v>
      </c>
      <c r="F8" s="98">
        <v>20</v>
      </c>
      <c r="G8" s="102">
        <v>34</v>
      </c>
      <c r="H8" s="166"/>
    </row>
    <row r="9" spans="2:9" ht="20.100000000000001" customHeight="1" thickBot="1" x14ac:dyDescent="0.3">
      <c r="B9" s="4"/>
      <c r="C9" s="129">
        <v>6</v>
      </c>
      <c r="D9" s="206" t="s">
        <v>93</v>
      </c>
      <c r="E9" s="8" t="s">
        <v>80</v>
      </c>
      <c r="F9" s="98">
        <v>13</v>
      </c>
      <c r="G9" s="102">
        <v>34</v>
      </c>
      <c r="H9" s="166"/>
    </row>
    <row r="10" spans="2:9" ht="20.100000000000001" customHeight="1" thickBot="1" x14ac:dyDescent="0.3">
      <c r="B10" s="4"/>
      <c r="C10" s="129">
        <v>7</v>
      </c>
      <c r="D10" s="206" t="s">
        <v>105</v>
      </c>
      <c r="E10" s="8" t="s">
        <v>106</v>
      </c>
      <c r="F10" s="98">
        <v>17</v>
      </c>
      <c r="G10" s="102">
        <v>34</v>
      </c>
      <c r="H10" s="166"/>
    </row>
    <row r="11" spans="2:9" ht="20.100000000000001" customHeight="1" thickBot="1" x14ac:dyDescent="0.3">
      <c r="B11" s="4"/>
      <c r="C11" s="129">
        <v>8</v>
      </c>
      <c r="D11" s="206" t="s">
        <v>103</v>
      </c>
      <c r="E11" s="206" t="s">
        <v>62</v>
      </c>
      <c r="F11" s="98">
        <v>13</v>
      </c>
      <c r="G11" s="102">
        <v>34</v>
      </c>
      <c r="H11" s="166"/>
    </row>
    <row r="12" spans="2:9" ht="20.100000000000001" customHeight="1" thickBot="1" x14ac:dyDescent="0.3">
      <c r="B12" s="4"/>
      <c r="C12" s="129">
        <v>9</v>
      </c>
      <c r="D12" s="188" t="s">
        <v>58</v>
      </c>
      <c r="E12" s="11" t="s">
        <v>64</v>
      </c>
      <c r="F12" s="104">
        <v>10</v>
      </c>
      <c r="G12" s="104">
        <v>33</v>
      </c>
      <c r="H12" s="166"/>
    </row>
    <row r="13" spans="2:9" ht="20.100000000000001" customHeight="1" thickBot="1" x14ac:dyDescent="0.3">
      <c r="B13" s="4"/>
      <c r="C13" s="129">
        <v>10</v>
      </c>
      <c r="D13" s="188" t="s">
        <v>59</v>
      </c>
      <c r="E13" s="188" t="s">
        <v>81</v>
      </c>
      <c r="F13" s="104">
        <v>22</v>
      </c>
      <c r="G13" s="104">
        <v>33</v>
      </c>
      <c r="H13" s="166"/>
    </row>
    <row r="14" spans="2:9" ht="20.100000000000001" customHeight="1" thickBot="1" x14ac:dyDescent="0.3">
      <c r="B14" s="4"/>
      <c r="C14" s="129">
        <v>11</v>
      </c>
      <c r="D14" s="205" t="s">
        <v>65</v>
      </c>
      <c r="E14" s="9" t="s">
        <v>60</v>
      </c>
      <c r="F14" s="159">
        <v>17</v>
      </c>
      <c r="G14" s="101">
        <v>32</v>
      </c>
      <c r="H14" s="166"/>
    </row>
    <row r="15" spans="2:9" ht="20.100000000000001" customHeight="1" thickBot="1" x14ac:dyDescent="0.3">
      <c r="B15" s="4"/>
      <c r="C15" s="129">
        <v>12</v>
      </c>
      <c r="D15" s="206" t="s">
        <v>79</v>
      </c>
      <c r="E15" s="8" t="s">
        <v>100</v>
      </c>
      <c r="F15" s="98">
        <v>14</v>
      </c>
      <c r="G15" s="102">
        <v>31</v>
      </c>
      <c r="H15" s="166"/>
    </row>
    <row r="16" spans="2:9" ht="20.100000000000001" customHeight="1" thickBot="1" x14ac:dyDescent="0.3">
      <c r="B16" s="4"/>
      <c r="C16" s="129">
        <v>13</v>
      </c>
      <c r="D16" s="188" t="s">
        <v>77</v>
      </c>
      <c r="E16" s="11" t="s">
        <v>67</v>
      </c>
      <c r="F16" s="104">
        <v>24</v>
      </c>
      <c r="G16" s="104">
        <v>31</v>
      </c>
      <c r="H16" s="166"/>
    </row>
    <row r="17" spans="2:9" ht="20.100000000000001" customHeight="1" thickBot="1" x14ac:dyDescent="0.3">
      <c r="B17" s="4"/>
      <c r="C17" s="129">
        <v>14</v>
      </c>
      <c r="D17" s="205" t="s">
        <v>61</v>
      </c>
      <c r="E17" s="9" t="s">
        <v>99</v>
      </c>
      <c r="F17" s="159">
        <v>16</v>
      </c>
      <c r="G17" s="101">
        <v>30</v>
      </c>
      <c r="H17" s="166"/>
    </row>
    <row r="18" spans="2:9" ht="20.100000000000001" customHeight="1" thickBot="1" x14ac:dyDescent="0.3">
      <c r="B18" s="5"/>
      <c r="C18" s="129">
        <v>15</v>
      </c>
      <c r="D18" s="207" t="s">
        <v>73</v>
      </c>
      <c r="E18" s="10" t="s">
        <v>74</v>
      </c>
      <c r="F18" s="103">
        <v>18</v>
      </c>
      <c r="G18" s="103">
        <v>30</v>
      </c>
      <c r="H18" s="177"/>
      <c r="I18" s="2"/>
    </row>
    <row r="19" spans="2:9" ht="20.100000000000001" customHeight="1" thickTop="1" x14ac:dyDescent="0.25">
      <c r="C19" s="129">
        <v>16</v>
      </c>
      <c r="D19" s="188" t="s">
        <v>78</v>
      </c>
      <c r="E19" s="11" t="s">
        <v>68</v>
      </c>
      <c r="F19" s="104">
        <v>15</v>
      </c>
      <c r="G19" s="104">
        <v>28</v>
      </c>
      <c r="H19" s="166"/>
    </row>
    <row r="20" spans="2:9" ht="20.100000000000001" customHeight="1" x14ac:dyDescent="0.25">
      <c r="C20" s="129">
        <v>17</v>
      </c>
      <c r="D20" s="207" t="s">
        <v>90</v>
      </c>
      <c r="E20" s="10" t="s">
        <v>101</v>
      </c>
      <c r="F20" s="103">
        <v>15</v>
      </c>
      <c r="G20" s="103">
        <v>28</v>
      </c>
      <c r="H20" s="166"/>
    </row>
    <row r="21" spans="2:9" ht="20.100000000000001" customHeight="1" x14ac:dyDescent="0.25">
      <c r="C21" s="129">
        <v>18</v>
      </c>
      <c r="D21" s="207" t="s">
        <v>2</v>
      </c>
      <c r="E21" s="10" t="s">
        <v>68</v>
      </c>
      <c r="F21" s="103">
        <v>7</v>
      </c>
      <c r="G21" s="103">
        <v>26</v>
      </c>
      <c r="H21" s="166"/>
    </row>
    <row r="22" spans="2:9" ht="20.100000000000001" customHeight="1" x14ac:dyDescent="0.25">
      <c r="C22" s="129">
        <v>19</v>
      </c>
      <c r="D22" s="206" t="s">
        <v>104</v>
      </c>
      <c r="E22" s="8" t="s">
        <v>37</v>
      </c>
      <c r="F22" s="98">
        <v>20</v>
      </c>
      <c r="G22" s="102">
        <v>25</v>
      </c>
      <c r="H22" s="166"/>
    </row>
    <row r="23" spans="2:9" ht="20.100000000000001" customHeight="1" x14ac:dyDescent="0.25">
      <c r="C23" s="129">
        <v>20</v>
      </c>
      <c r="D23" s="205" t="s">
        <v>3</v>
      </c>
      <c r="E23" s="9" t="s">
        <v>102</v>
      </c>
      <c r="F23" s="159">
        <v>29</v>
      </c>
      <c r="G23" s="101">
        <v>20</v>
      </c>
      <c r="H23" s="166"/>
    </row>
    <row r="24" spans="2:9" ht="20.100000000000001" customHeight="1" x14ac:dyDescent="0.25">
      <c r="C24" s="129">
        <v>21</v>
      </c>
      <c r="D24" s="205" t="s">
        <v>107</v>
      </c>
      <c r="E24" s="9" t="s">
        <v>68</v>
      </c>
      <c r="F24" s="159">
        <v>30</v>
      </c>
      <c r="G24" s="101">
        <v>17</v>
      </c>
      <c r="H24" s="166"/>
    </row>
    <row r="25" spans="2:9" ht="20.100000000000001" customHeight="1" x14ac:dyDescent="0.25">
      <c r="C25" s="129">
        <v>22</v>
      </c>
      <c r="D25" s="205"/>
      <c r="E25" s="9"/>
      <c r="F25" s="159"/>
      <c r="G25" s="101"/>
      <c r="H25" s="166"/>
    </row>
    <row r="26" spans="2:9" ht="20.100000000000001" customHeight="1" x14ac:dyDescent="0.25">
      <c r="C26" s="129">
        <v>23</v>
      </c>
      <c r="D26" s="226"/>
      <c r="E26" s="175"/>
      <c r="F26" s="176"/>
      <c r="G26" s="176"/>
      <c r="H26" s="166"/>
    </row>
    <row r="27" spans="2:9" ht="20.100000000000001" customHeight="1" x14ac:dyDescent="0.25">
      <c r="C27" s="129">
        <v>24</v>
      </c>
      <c r="D27" s="227"/>
      <c r="E27" s="170"/>
      <c r="F27" s="171"/>
      <c r="G27" s="172"/>
      <c r="H27" s="166"/>
    </row>
    <row r="28" spans="2:9" ht="20.100000000000001" customHeight="1" x14ac:dyDescent="0.25">
      <c r="C28" s="129">
        <v>25</v>
      </c>
      <c r="D28" s="227"/>
      <c r="E28" s="170"/>
      <c r="F28" s="171"/>
      <c r="G28" s="172"/>
      <c r="H28" s="166"/>
    </row>
    <row r="29" spans="2:9" ht="20.100000000000001" customHeight="1" thickBot="1" x14ac:dyDescent="0.3">
      <c r="C29" s="130">
        <v>26</v>
      </c>
      <c r="D29" s="228"/>
      <c r="E29" s="178"/>
      <c r="F29" s="179"/>
      <c r="G29" s="180"/>
      <c r="H29" s="166"/>
    </row>
    <row r="30" spans="2:9" ht="20.100000000000001" customHeight="1" thickBot="1" x14ac:dyDescent="0.3">
      <c r="C30" s="166"/>
      <c r="D30" s="181"/>
      <c r="E30" s="181"/>
      <c r="F30" s="181"/>
      <c r="G30" s="166"/>
      <c r="H30" s="166"/>
    </row>
    <row r="31" spans="2:9" ht="20.100000000000001" customHeight="1" thickBot="1" x14ac:dyDescent="0.3">
      <c r="C31" s="166"/>
      <c r="D31" s="163" t="s">
        <v>36</v>
      </c>
      <c r="E31" s="163" t="s">
        <v>51</v>
      </c>
      <c r="F31" s="163" t="s">
        <v>52</v>
      </c>
      <c r="G31" s="163" t="s">
        <v>54</v>
      </c>
      <c r="H31" s="177"/>
    </row>
    <row r="32" spans="2:9" ht="20.100000000000001" customHeight="1" x14ac:dyDescent="0.25">
      <c r="C32" s="166"/>
      <c r="D32" s="170" t="s">
        <v>40</v>
      </c>
      <c r="E32" s="170" t="s">
        <v>3</v>
      </c>
      <c r="F32" s="171">
        <f>G6+G14</f>
        <v>67</v>
      </c>
      <c r="G32" s="186">
        <f>(G6+G14+G17+G23+G24)/5</f>
        <v>26.8</v>
      </c>
      <c r="H32" s="166"/>
    </row>
    <row r="33" spans="3:8" ht="20.100000000000001" customHeight="1" x14ac:dyDescent="0.25">
      <c r="C33" s="166"/>
      <c r="D33" s="173" t="s">
        <v>10</v>
      </c>
      <c r="E33" s="173" t="s">
        <v>27</v>
      </c>
      <c r="F33" s="174">
        <f>G4+G7</f>
        <v>71</v>
      </c>
      <c r="G33" s="182">
        <f>(G4+G7+G12+G13+G16+G19)/6</f>
        <v>32.666666666666664</v>
      </c>
      <c r="H33" s="177"/>
    </row>
    <row r="34" spans="3:8" ht="20.100000000000001" customHeight="1" x14ac:dyDescent="0.25">
      <c r="C34" s="166"/>
      <c r="D34" s="175" t="s">
        <v>9</v>
      </c>
      <c r="E34" s="175" t="s">
        <v>2</v>
      </c>
      <c r="F34" s="176">
        <f>G5+G18</f>
        <v>67</v>
      </c>
      <c r="G34" s="183">
        <f>(G5+G18+G20+G21)/4</f>
        <v>30.25</v>
      </c>
      <c r="H34" s="166"/>
    </row>
    <row r="35" spans="3:8" ht="20.100000000000001" customHeight="1" thickBot="1" x14ac:dyDescent="0.3">
      <c r="C35" s="166"/>
      <c r="D35" s="184" t="s">
        <v>8</v>
      </c>
      <c r="E35" s="184" t="s">
        <v>37</v>
      </c>
      <c r="F35" s="130">
        <f>G8+G9</f>
        <v>68</v>
      </c>
      <c r="G35" s="185">
        <f>(G8+G9+G10+G11+G15+G22)/6</f>
        <v>32</v>
      </c>
      <c r="H35" s="166"/>
    </row>
    <row r="36" spans="3:8" ht="20.100000000000001" customHeight="1" x14ac:dyDescent="0.25">
      <c r="C36" s="166"/>
      <c r="D36" s="166"/>
      <c r="E36" s="166"/>
      <c r="F36" s="166"/>
      <c r="G36" s="166"/>
      <c r="H36" s="166"/>
    </row>
    <row r="37" spans="3:8" ht="20.100000000000001" customHeight="1" x14ac:dyDescent="0.25">
      <c r="C37" s="166"/>
      <c r="D37" s="164" t="s">
        <v>84</v>
      </c>
      <c r="E37" s="165" t="s">
        <v>53</v>
      </c>
      <c r="F37" s="166"/>
      <c r="G37" s="166"/>
      <c r="H37" s="166"/>
    </row>
    <row r="38" spans="3:8" ht="20.100000000000001" customHeight="1" x14ac:dyDescent="0.25"/>
  </sheetData>
  <sortState ref="D4:G24">
    <sortCondition descending="1" ref="G4:G24"/>
  </sortState>
  <printOptions gridLines="1"/>
  <pageMargins left="0.70866141732283472" right="0.70866141732283472" top="0.74803149606299213" bottom="0.74803149606299213" header="0.31496062992125984" footer="0.31496062992125984"/>
  <pageSetup paperSize="9" scale="73" orientation="portrait" horizontalDpi="4294967293" verticalDpi="0" r:id="rId1"/>
  <headerFooter>
    <oddHeader>&amp;LColin Rolls Trophy&amp;R&amp;A</oddHeader>
    <oddFooter>&amp;L&amp;Z&amp;F&amp;R
&amp;D  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5"/>
  <sheetViews>
    <sheetView view="pageLayout" topLeftCell="A4" zoomScaleNormal="100" zoomScaleSheetLayoutView="88" workbookViewId="0">
      <selection activeCell="O12" sqref="O12"/>
    </sheetView>
  </sheetViews>
  <sheetFormatPr defaultRowHeight="15" x14ac:dyDescent="0.25"/>
  <cols>
    <col min="4" max="4" width="11.7109375" customWidth="1"/>
    <col min="5" max="5" width="10.7109375" bestFit="1" customWidth="1"/>
    <col min="6" max="6" width="10" customWidth="1"/>
    <col min="14" max="14" width="12.42578125" customWidth="1"/>
  </cols>
  <sheetData>
    <row r="2" spans="2:10" ht="15.75" thickBot="1" x14ac:dyDescent="0.3"/>
    <row r="3" spans="2:10" ht="15.75" thickBot="1" x14ac:dyDescent="0.3">
      <c r="B3" s="23" t="s">
        <v>6</v>
      </c>
      <c r="C3" s="24" t="s">
        <v>5</v>
      </c>
      <c r="E3" s="23" t="s">
        <v>5</v>
      </c>
      <c r="F3" s="78" t="s">
        <v>28</v>
      </c>
    </row>
    <row r="4" spans="2:10" ht="18.75" x14ac:dyDescent="0.3">
      <c r="B4" s="104">
        <v>37</v>
      </c>
      <c r="C4" s="13">
        <v>20</v>
      </c>
      <c r="E4" s="14">
        <v>20</v>
      </c>
      <c r="F4" s="16">
        <f t="array" ref="F4:F34">FREQUENCY(B4:B29,C4:C34)</f>
        <v>2</v>
      </c>
    </row>
    <row r="5" spans="2:10" ht="18.75" x14ac:dyDescent="0.3">
      <c r="B5" s="103">
        <v>37</v>
      </c>
      <c r="C5" s="14">
        <v>21</v>
      </c>
      <c r="E5" s="14">
        <v>21</v>
      </c>
      <c r="F5" s="16">
        <v>0</v>
      </c>
    </row>
    <row r="6" spans="2:10" ht="18.75" x14ac:dyDescent="0.3">
      <c r="B6" s="101">
        <v>35</v>
      </c>
      <c r="C6" s="14">
        <v>22</v>
      </c>
      <c r="E6" s="14">
        <v>22</v>
      </c>
      <c r="F6" s="16">
        <v>0</v>
      </c>
    </row>
    <row r="7" spans="2:10" ht="18.75" x14ac:dyDescent="0.3">
      <c r="B7" s="104">
        <v>34</v>
      </c>
      <c r="C7" s="14">
        <v>23</v>
      </c>
      <c r="E7" s="14">
        <v>23</v>
      </c>
      <c r="F7" s="16">
        <v>0</v>
      </c>
    </row>
    <row r="8" spans="2:10" ht="18.75" x14ac:dyDescent="0.3">
      <c r="B8" s="102">
        <v>34</v>
      </c>
      <c r="C8" s="14">
        <v>24</v>
      </c>
      <c r="E8" s="14">
        <v>24</v>
      </c>
      <c r="F8" s="16">
        <v>0</v>
      </c>
    </row>
    <row r="9" spans="2:10" ht="18.75" x14ac:dyDescent="0.3">
      <c r="B9" s="102">
        <v>34</v>
      </c>
      <c r="C9" s="14">
        <v>25</v>
      </c>
      <c r="E9" s="14">
        <v>25</v>
      </c>
      <c r="F9" s="16">
        <v>1</v>
      </c>
    </row>
    <row r="10" spans="2:10" ht="18.75" x14ac:dyDescent="0.3">
      <c r="B10" s="102">
        <v>34</v>
      </c>
      <c r="C10" s="14">
        <v>26</v>
      </c>
      <c r="E10" s="14">
        <v>26</v>
      </c>
      <c r="F10" s="16">
        <v>1</v>
      </c>
    </row>
    <row r="11" spans="2:10" ht="18.75" x14ac:dyDescent="0.3">
      <c r="B11" s="102">
        <v>34</v>
      </c>
      <c r="C11" s="14">
        <v>27</v>
      </c>
      <c r="E11" s="14">
        <v>27</v>
      </c>
      <c r="F11" s="16">
        <v>0</v>
      </c>
    </row>
    <row r="12" spans="2:10" ht="18.75" x14ac:dyDescent="0.3">
      <c r="B12" s="104">
        <v>33</v>
      </c>
      <c r="C12" s="14">
        <v>28</v>
      </c>
      <c r="E12" s="14">
        <v>28</v>
      </c>
      <c r="F12" s="16">
        <v>2</v>
      </c>
    </row>
    <row r="13" spans="2:10" ht="18.75" x14ac:dyDescent="0.3">
      <c r="B13" s="104">
        <v>33</v>
      </c>
      <c r="C13" s="14">
        <v>29</v>
      </c>
      <c r="E13" s="14">
        <v>29</v>
      </c>
      <c r="F13" s="16">
        <v>0</v>
      </c>
    </row>
    <row r="14" spans="2:10" ht="18.75" x14ac:dyDescent="0.3">
      <c r="B14" s="101">
        <v>32</v>
      </c>
      <c r="C14" s="14">
        <v>30</v>
      </c>
      <c r="E14" s="14">
        <v>30</v>
      </c>
      <c r="F14" s="16">
        <v>2</v>
      </c>
      <c r="H14" s="35" t="s">
        <v>17</v>
      </c>
      <c r="I14" s="29"/>
      <c r="J14" s="30">
        <f>MEDIAN(B4:B29)</f>
        <v>32</v>
      </c>
    </row>
    <row r="15" spans="2:10" ht="18.75" x14ac:dyDescent="0.3">
      <c r="B15" s="102">
        <v>31</v>
      </c>
      <c r="C15" s="14">
        <v>31</v>
      </c>
      <c r="E15" s="14">
        <v>31</v>
      </c>
      <c r="F15" s="16">
        <v>2</v>
      </c>
      <c r="H15" s="111" t="s">
        <v>18</v>
      </c>
      <c r="I15" s="27"/>
      <c r="J15" s="31">
        <f>AVERAGE(B4:B29)</f>
        <v>30.61904761904762</v>
      </c>
    </row>
    <row r="16" spans="2:10" ht="18.75" x14ac:dyDescent="0.3">
      <c r="B16" s="104">
        <v>31</v>
      </c>
      <c r="C16" s="14">
        <v>32</v>
      </c>
      <c r="E16" s="14">
        <v>32</v>
      </c>
      <c r="F16" s="16">
        <v>1</v>
      </c>
      <c r="H16" s="112" t="s">
        <v>20</v>
      </c>
      <c r="I16" s="27"/>
      <c r="J16" s="32">
        <f>MODE(B4:B29)</f>
        <v>34</v>
      </c>
    </row>
    <row r="17" spans="2:14" ht="18.75" x14ac:dyDescent="0.3">
      <c r="B17" s="101">
        <v>30</v>
      </c>
      <c r="C17" s="14">
        <v>33</v>
      </c>
      <c r="E17" s="14">
        <v>33</v>
      </c>
      <c r="F17" s="16">
        <v>2</v>
      </c>
      <c r="H17" s="113" t="s">
        <v>19</v>
      </c>
      <c r="I17" s="33"/>
      <c r="J17" s="34">
        <f>STDEVP(B4:B29)</f>
        <v>5.05659579141268</v>
      </c>
    </row>
    <row r="18" spans="2:14" ht="18.75" x14ac:dyDescent="0.3">
      <c r="B18" s="103">
        <v>30</v>
      </c>
      <c r="C18" s="14">
        <v>34</v>
      </c>
      <c r="E18" s="14">
        <v>34</v>
      </c>
      <c r="F18" s="16">
        <v>5</v>
      </c>
    </row>
    <row r="19" spans="2:14" ht="18.75" x14ac:dyDescent="0.3">
      <c r="B19" s="104">
        <v>28</v>
      </c>
      <c r="C19" s="14">
        <v>35</v>
      </c>
      <c r="E19" s="14">
        <v>35</v>
      </c>
      <c r="F19" s="16">
        <v>1</v>
      </c>
      <c r="H19" s="35" t="s">
        <v>22</v>
      </c>
      <c r="I19" s="29"/>
      <c r="J19" s="29"/>
      <c r="K19" s="29"/>
      <c r="L19" s="29"/>
      <c r="M19" s="29"/>
      <c r="N19" s="30"/>
    </row>
    <row r="20" spans="2:14" ht="18.75" x14ac:dyDescent="0.3">
      <c r="B20" s="103">
        <v>28</v>
      </c>
      <c r="C20" s="14">
        <v>36</v>
      </c>
      <c r="E20" s="14">
        <v>36</v>
      </c>
      <c r="F20" s="16">
        <v>0</v>
      </c>
      <c r="H20" s="36" t="s">
        <v>25</v>
      </c>
      <c r="I20" s="27"/>
      <c r="J20" s="27"/>
      <c r="K20" s="27"/>
      <c r="L20" s="27"/>
      <c r="M20" s="27"/>
      <c r="N20" s="32"/>
    </row>
    <row r="21" spans="2:14" ht="18.75" x14ac:dyDescent="0.3">
      <c r="B21" s="103">
        <v>26</v>
      </c>
      <c r="C21" s="14">
        <v>37</v>
      </c>
      <c r="E21" s="14">
        <v>37</v>
      </c>
      <c r="F21" s="16">
        <v>2</v>
      </c>
      <c r="H21" s="36" t="s">
        <v>21</v>
      </c>
      <c r="I21" s="27"/>
      <c r="J21" s="27"/>
      <c r="K21" s="27"/>
      <c r="L21" s="27"/>
      <c r="M21" s="27"/>
      <c r="N21" s="32"/>
    </row>
    <row r="22" spans="2:14" ht="18.75" x14ac:dyDescent="0.3">
      <c r="B22" s="102">
        <v>25</v>
      </c>
      <c r="C22" s="14">
        <v>38</v>
      </c>
      <c r="E22" s="14">
        <v>38</v>
      </c>
      <c r="F22" s="16">
        <v>0</v>
      </c>
      <c r="H22" s="37" t="s">
        <v>23</v>
      </c>
      <c r="I22" s="27"/>
      <c r="J22" s="27"/>
      <c r="K22" s="27"/>
      <c r="L22" s="27"/>
      <c r="M22" s="27"/>
      <c r="N22" s="32"/>
    </row>
    <row r="23" spans="2:14" ht="18.75" x14ac:dyDescent="0.3">
      <c r="B23" s="101">
        <v>20</v>
      </c>
      <c r="C23" s="14">
        <v>39</v>
      </c>
      <c r="E23" s="14">
        <v>39</v>
      </c>
      <c r="F23" s="16">
        <v>0</v>
      </c>
      <c r="H23" s="38" t="s">
        <v>30</v>
      </c>
      <c r="I23" s="27"/>
      <c r="J23" s="27"/>
      <c r="K23" s="27"/>
      <c r="L23" s="27"/>
      <c r="M23" s="27"/>
      <c r="N23" s="32"/>
    </row>
    <row r="24" spans="2:14" ht="18.75" x14ac:dyDescent="0.3">
      <c r="B24" s="101">
        <v>17</v>
      </c>
      <c r="C24" s="14">
        <v>40</v>
      </c>
      <c r="E24" s="14">
        <v>40</v>
      </c>
      <c r="F24" s="16">
        <v>0</v>
      </c>
      <c r="H24" s="39" t="s">
        <v>24</v>
      </c>
      <c r="I24" s="33"/>
      <c r="J24" s="33"/>
      <c r="K24" s="33"/>
      <c r="L24" s="33"/>
      <c r="M24" s="33"/>
      <c r="N24" s="40"/>
    </row>
    <row r="25" spans="2:14" ht="18.75" x14ac:dyDescent="0.3">
      <c r="B25" s="101"/>
      <c r="C25" s="14">
        <v>41</v>
      </c>
      <c r="E25" s="14">
        <v>41</v>
      </c>
      <c r="F25" s="16">
        <v>0</v>
      </c>
    </row>
    <row r="26" spans="2:14" ht="18.75" x14ac:dyDescent="0.3">
      <c r="B26" s="103"/>
      <c r="C26" s="14">
        <v>42</v>
      </c>
      <c r="E26" s="14">
        <v>42</v>
      </c>
      <c r="F26" s="16">
        <v>0</v>
      </c>
    </row>
    <row r="27" spans="2:14" ht="18.75" x14ac:dyDescent="0.3">
      <c r="B27" s="101"/>
      <c r="C27" s="14">
        <v>43</v>
      </c>
      <c r="E27" s="14">
        <v>43</v>
      </c>
      <c r="F27" s="16">
        <v>0</v>
      </c>
    </row>
    <row r="28" spans="2:14" ht="18.75" x14ac:dyDescent="0.3">
      <c r="B28" s="101"/>
      <c r="C28" s="14">
        <v>44</v>
      </c>
      <c r="E28" s="14">
        <v>44</v>
      </c>
      <c r="F28" s="16">
        <v>0</v>
      </c>
    </row>
    <row r="29" spans="2:14" ht="19.5" thickBot="1" x14ac:dyDescent="0.35">
      <c r="B29" s="12"/>
      <c r="C29" s="14">
        <v>45</v>
      </c>
      <c r="E29" s="14">
        <v>45</v>
      </c>
      <c r="F29" s="16">
        <v>0</v>
      </c>
    </row>
    <row r="30" spans="2:14" ht="18.75" x14ac:dyDescent="0.3">
      <c r="C30" s="14">
        <v>46</v>
      </c>
      <c r="E30" s="14">
        <v>46</v>
      </c>
      <c r="F30" s="16">
        <v>0</v>
      </c>
    </row>
    <row r="31" spans="2:14" ht="18.75" x14ac:dyDescent="0.3">
      <c r="C31" s="14">
        <v>47</v>
      </c>
      <c r="E31" s="14">
        <v>47</v>
      </c>
      <c r="F31" s="16">
        <v>0</v>
      </c>
    </row>
    <row r="32" spans="2:14" ht="18.75" x14ac:dyDescent="0.3">
      <c r="C32" s="14">
        <v>48</v>
      </c>
      <c r="E32" s="14">
        <v>48</v>
      </c>
      <c r="F32" s="16">
        <v>0</v>
      </c>
    </row>
    <row r="33" spans="3:13" ht="18.75" x14ac:dyDescent="0.3">
      <c r="C33" s="14">
        <v>49</v>
      </c>
      <c r="E33" s="14">
        <v>49</v>
      </c>
      <c r="F33" s="16">
        <v>0</v>
      </c>
    </row>
    <row r="34" spans="3:13" ht="19.5" thickBot="1" x14ac:dyDescent="0.35">
      <c r="C34" s="15">
        <v>50</v>
      </c>
      <c r="E34" s="15">
        <v>50</v>
      </c>
      <c r="F34" s="16">
        <v>0</v>
      </c>
    </row>
    <row r="35" spans="3:13" ht="19.5" thickBot="1" x14ac:dyDescent="0.35">
      <c r="E35" s="17"/>
      <c r="F35" s="18"/>
      <c r="I35" s="58"/>
      <c r="J35" s="59"/>
      <c r="K35" s="60"/>
      <c r="L35" s="57"/>
      <c r="M35" s="6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7" orientation="landscape" horizontalDpi="4294967293" verticalDpi="0" r:id="rId1"/>
  <headerFooter>
    <oddHeader>&amp;LColin Rolls Trophy&amp;R&amp;A</oddHeader>
    <oddFooter>&amp;L&amp;Z&amp;F&amp;R&amp;D 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view="pageBreakPreview" zoomScale="92" zoomScaleNormal="100" zoomScaleSheetLayoutView="92" zoomScalePageLayoutView="89" workbookViewId="0">
      <selection activeCell="N16" sqref="N16"/>
    </sheetView>
  </sheetViews>
  <sheetFormatPr defaultRowHeight="15" x14ac:dyDescent="0.25"/>
  <cols>
    <col min="2" max="2" width="31.7109375" customWidth="1"/>
    <col min="3" max="3" width="32.5703125" customWidth="1"/>
    <col min="4" max="4" width="33.5703125" customWidth="1"/>
    <col min="6" max="6" width="1.42578125" customWidth="1"/>
    <col min="7" max="7" width="35" style="46" customWidth="1"/>
    <col min="8" max="8" width="37.5703125" style="46" customWidth="1"/>
    <col min="11" max="11" width="9.140625" customWidth="1"/>
    <col min="12" max="12" width="9.7109375" customWidth="1"/>
    <col min="13" max="13" width="13.7109375" bestFit="1" customWidth="1"/>
    <col min="14" max="14" width="9.85546875" customWidth="1"/>
  </cols>
  <sheetData>
    <row r="1" spans="2:14" ht="18" x14ac:dyDescent="0.25">
      <c r="B1" s="48"/>
      <c r="C1" s="48"/>
      <c r="D1" s="48"/>
      <c r="E1" s="48"/>
      <c r="F1" s="48"/>
      <c r="G1" s="49"/>
      <c r="H1" s="49"/>
      <c r="I1" s="48"/>
      <c r="J1" s="48"/>
      <c r="K1" s="42" t="s">
        <v>16</v>
      </c>
      <c r="L1" s="42"/>
      <c r="M1" s="42" t="s">
        <v>15</v>
      </c>
      <c r="N1" s="42"/>
    </row>
    <row r="2" spans="2:14" ht="18" x14ac:dyDescent="0.25">
      <c r="B2" s="25" t="s">
        <v>39</v>
      </c>
      <c r="C2" s="115">
        <v>43548</v>
      </c>
      <c r="D2" s="208"/>
      <c r="E2" s="48"/>
      <c r="F2" s="48"/>
      <c r="G2" s="49"/>
      <c r="H2" s="49"/>
      <c r="I2" s="48"/>
      <c r="J2" s="48"/>
      <c r="K2" s="28"/>
      <c r="L2" s="48" t="s">
        <v>31</v>
      </c>
      <c r="M2" s="48"/>
      <c r="N2" s="48" t="s">
        <v>31</v>
      </c>
    </row>
    <row r="3" spans="2:14" ht="18.75" thickBot="1" x14ac:dyDescent="0.3">
      <c r="B3" s="48"/>
      <c r="C3" s="48"/>
      <c r="D3" s="48"/>
      <c r="E3" s="48"/>
      <c r="F3" s="48"/>
      <c r="G3" s="49"/>
      <c r="H3" s="49"/>
      <c r="I3" s="48"/>
      <c r="J3" s="48"/>
      <c r="K3" s="48"/>
      <c r="L3" s="48"/>
      <c r="M3" s="48"/>
      <c r="N3" s="48"/>
    </row>
    <row r="4" spans="2:14" s="45" customFormat="1" ht="18" x14ac:dyDescent="0.25">
      <c r="B4" s="88" t="s">
        <v>9</v>
      </c>
      <c r="C4" s="117" t="s">
        <v>89</v>
      </c>
      <c r="D4" s="117" t="s">
        <v>90</v>
      </c>
      <c r="E4" s="138">
        <v>41</v>
      </c>
      <c r="F4" s="52"/>
      <c r="G4" s="88" t="s">
        <v>74</v>
      </c>
      <c r="H4" s="88" t="s">
        <v>91</v>
      </c>
      <c r="I4" s="139">
        <v>39</v>
      </c>
      <c r="J4" s="52"/>
      <c r="K4" s="90">
        <f>E4+I4</f>
        <v>80</v>
      </c>
      <c r="L4" s="187">
        <v>4</v>
      </c>
      <c r="M4" s="88">
        <f>K4</f>
        <v>80</v>
      </c>
      <c r="N4" s="187">
        <v>4</v>
      </c>
    </row>
    <row r="5" spans="2:14" ht="18" x14ac:dyDescent="0.25">
      <c r="B5" s="11" t="s">
        <v>10</v>
      </c>
      <c r="C5" s="11" t="s">
        <v>27</v>
      </c>
      <c r="D5" s="11" t="s">
        <v>57</v>
      </c>
      <c r="E5" s="140">
        <v>44</v>
      </c>
      <c r="F5" s="50"/>
      <c r="G5" s="11" t="s">
        <v>58</v>
      </c>
      <c r="H5" s="11" t="s">
        <v>92</v>
      </c>
      <c r="I5" s="140">
        <v>43</v>
      </c>
      <c r="J5" s="50"/>
      <c r="K5" s="11">
        <f>E5+I5</f>
        <v>87</v>
      </c>
      <c r="L5" s="188">
        <v>1</v>
      </c>
      <c r="M5" s="92">
        <f>K5</f>
        <v>87</v>
      </c>
      <c r="N5" s="188">
        <v>1</v>
      </c>
    </row>
    <row r="6" spans="2:14" s="43" customFormat="1" ht="21.75" customHeight="1" x14ac:dyDescent="0.25">
      <c r="B6" s="9" t="s">
        <v>40</v>
      </c>
      <c r="C6" s="141" t="s">
        <v>61</v>
      </c>
      <c r="D6" s="123" t="s">
        <v>60</v>
      </c>
      <c r="E6" s="142">
        <v>42</v>
      </c>
      <c r="F6" s="50"/>
      <c r="G6" s="9" t="s">
        <v>76</v>
      </c>
      <c r="H6" s="9" t="s">
        <v>65</v>
      </c>
      <c r="I6" s="143">
        <v>39</v>
      </c>
      <c r="J6" s="50"/>
      <c r="K6" s="91">
        <f>E6+I6</f>
        <v>81</v>
      </c>
      <c r="L6" s="189">
        <v>3</v>
      </c>
      <c r="M6" s="141">
        <f>K6</f>
        <v>81</v>
      </c>
      <c r="N6" s="189">
        <v>3</v>
      </c>
    </row>
    <row r="7" spans="2:14" ht="19.5" customHeight="1" thickBot="1" x14ac:dyDescent="0.3">
      <c r="B7" s="89" t="s">
        <v>8</v>
      </c>
      <c r="C7" s="118" t="s">
        <v>93</v>
      </c>
      <c r="D7" s="118" t="s">
        <v>94</v>
      </c>
      <c r="E7" s="144">
        <v>42</v>
      </c>
      <c r="F7" s="50"/>
      <c r="G7" s="118" t="s">
        <v>75</v>
      </c>
      <c r="H7" s="118" t="s">
        <v>95</v>
      </c>
      <c r="I7" s="144">
        <v>40</v>
      </c>
      <c r="J7" s="50"/>
      <c r="K7" s="89">
        <f>E7+I7</f>
        <v>82</v>
      </c>
      <c r="L7" s="190">
        <v>2</v>
      </c>
      <c r="M7" s="93">
        <f>K7</f>
        <v>82</v>
      </c>
      <c r="N7" s="190">
        <v>2</v>
      </c>
    </row>
    <row r="8" spans="2:14" ht="18" x14ac:dyDescent="0.25">
      <c r="B8" s="48"/>
      <c r="C8" s="48"/>
      <c r="D8" s="48"/>
      <c r="E8" s="48"/>
      <c r="F8" s="48"/>
      <c r="G8" s="49"/>
      <c r="H8" s="49"/>
      <c r="I8" s="48"/>
      <c r="J8" s="48"/>
      <c r="K8" s="48"/>
      <c r="L8" s="48"/>
      <c r="M8" s="48"/>
      <c r="N8" s="48"/>
    </row>
    <row r="9" spans="2:14" ht="18" x14ac:dyDescent="0.25">
      <c r="B9" s="25" t="s">
        <v>12</v>
      </c>
      <c r="C9" s="115">
        <v>43569</v>
      </c>
      <c r="D9" s="48"/>
      <c r="E9" s="191"/>
      <c r="F9" s="48"/>
      <c r="G9" s="49"/>
      <c r="H9" s="49"/>
      <c r="I9" s="48"/>
      <c r="J9" s="48"/>
      <c r="K9" s="48"/>
      <c r="L9" s="48"/>
      <c r="M9" s="48"/>
      <c r="N9" s="48"/>
    </row>
    <row r="10" spans="2:14" ht="18.75" thickBot="1" x14ac:dyDescent="0.3">
      <c r="B10" s="48"/>
      <c r="C10" s="48"/>
      <c r="D10" s="48"/>
      <c r="E10" s="48"/>
      <c r="F10" s="48"/>
      <c r="G10" s="49"/>
      <c r="H10" s="55"/>
      <c r="I10" s="48"/>
      <c r="J10" s="48"/>
      <c r="K10" s="48"/>
      <c r="L10" s="48"/>
      <c r="M10" s="48"/>
      <c r="N10" s="48"/>
    </row>
    <row r="11" spans="2:14" s="43" customFormat="1" ht="18" x14ac:dyDescent="0.25">
      <c r="B11" s="229" t="s">
        <v>9</v>
      </c>
      <c r="C11" s="88" t="s">
        <v>66</v>
      </c>
      <c r="D11" s="88" t="s">
        <v>110</v>
      </c>
      <c r="E11" s="119">
        <v>37</v>
      </c>
      <c r="F11" s="51"/>
      <c r="G11" s="88" t="s">
        <v>73</v>
      </c>
      <c r="H11" s="88" t="s">
        <v>74</v>
      </c>
      <c r="I11" s="119">
        <v>30</v>
      </c>
      <c r="J11" s="51"/>
      <c r="K11" s="90">
        <f>E11+I11</f>
        <v>67</v>
      </c>
      <c r="L11" s="119">
        <v>3</v>
      </c>
      <c r="M11" s="90">
        <f>K11+M4</f>
        <v>147</v>
      </c>
      <c r="N11" s="119">
        <v>4</v>
      </c>
    </row>
    <row r="12" spans="2:14" s="44" customFormat="1" ht="18" x14ac:dyDescent="0.25">
      <c r="B12" s="230" t="s">
        <v>10</v>
      </c>
      <c r="C12" s="11" t="s">
        <v>27</v>
      </c>
      <c r="D12" s="11" t="s">
        <v>63</v>
      </c>
      <c r="E12" s="121">
        <v>37</v>
      </c>
      <c r="F12" s="56"/>
      <c r="G12" s="11" t="s">
        <v>56</v>
      </c>
      <c r="H12" s="11" t="s">
        <v>97</v>
      </c>
      <c r="I12" s="121">
        <v>34</v>
      </c>
      <c r="J12" s="56"/>
      <c r="K12" s="11">
        <f>E12+I12</f>
        <v>71</v>
      </c>
      <c r="L12" s="121">
        <v>1</v>
      </c>
      <c r="M12" s="11">
        <f>K12+M5</f>
        <v>158</v>
      </c>
      <c r="N12" s="121">
        <v>1</v>
      </c>
    </row>
    <row r="13" spans="2:14" s="41" customFormat="1" ht="18" x14ac:dyDescent="0.25">
      <c r="B13" s="231" t="s">
        <v>40</v>
      </c>
      <c r="C13" s="123" t="s">
        <v>109</v>
      </c>
      <c r="D13" s="123" t="s">
        <v>108</v>
      </c>
      <c r="E13" s="123">
        <v>35</v>
      </c>
      <c r="F13" s="54"/>
      <c r="G13" s="9" t="s">
        <v>65</v>
      </c>
      <c r="H13" s="9" t="s">
        <v>60</v>
      </c>
      <c r="I13" s="123">
        <v>32</v>
      </c>
      <c r="J13" s="54"/>
      <c r="K13" s="91">
        <f>E13+I13</f>
        <v>67</v>
      </c>
      <c r="L13" s="123">
        <v>3</v>
      </c>
      <c r="M13" s="91">
        <f>K13+M6</f>
        <v>148</v>
      </c>
      <c r="N13" s="123">
        <v>3</v>
      </c>
    </row>
    <row r="14" spans="2:14" s="63" customFormat="1" ht="18.75" thickBot="1" x14ac:dyDescent="0.3">
      <c r="B14" s="232" t="s">
        <v>8</v>
      </c>
      <c r="C14" s="89" t="s">
        <v>75</v>
      </c>
      <c r="D14" s="89" t="s">
        <v>98</v>
      </c>
      <c r="E14" s="125">
        <v>34</v>
      </c>
      <c r="F14" s="62"/>
      <c r="G14" s="89" t="s">
        <v>93</v>
      </c>
      <c r="H14" s="89" t="s">
        <v>80</v>
      </c>
      <c r="I14" s="125">
        <v>34</v>
      </c>
      <c r="J14" s="62"/>
      <c r="K14" s="89">
        <f>E14+I14</f>
        <v>68</v>
      </c>
      <c r="L14" s="125">
        <v>2</v>
      </c>
      <c r="M14" s="89">
        <f>K14+M7</f>
        <v>150</v>
      </c>
      <c r="N14" s="125">
        <v>2</v>
      </c>
    </row>
    <row r="15" spans="2:14" ht="18" x14ac:dyDescent="0.25">
      <c r="B15" s="48"/>
      <c r="C15" s="48"/>
      <c r="D15" s="48"/>
      <c r="E15" s="48"/>
      <c r="F15" s="48"/>
      <c r="G15" s="49"/>
      <c r="H15" s="49"/>
      <c r="I15" s="48"/>
      <c r="J15" s="48"/>
      <c r="K15" s="48"/>
      <c r="L15" s="48"/>
      <c r="M15" s="48"/>
      <c r="N15" s="48"/>
    </row>
    <row r="16" spans="2:14" ht="18" x14ac:dyDescent="0.25">
      <c r="B16" s="25" t="s">
        <v>13</v>
      </c>
      <c r="C16" s="115">
        <v>43611</v>
      </c>
      <c r="D16" s="48"/>
      <c r="E16" s="48"/>
      <c r="F16" s="48"/>
      <c r="G16" s="49"/>
      <c r="H16" s="49"/>
      <c r="I16" s="48"/>
      <c r="J16" s="48"/>
      <c r="K16" s="48"/>
      <c r="L16" s="48"/>
      <c r="M16" s="48"/>
      <c r="N16" s="48"/>
    </row>
    <row r="17" spans="2:14" ht="18.75" thickBot="1" x14ac:dyDescent="0.3">
      <c r="B17" s="48"/>
      <c r="C17" s="48"/>
      <c r="D17" s="48"/>
      <c r="E17" s="48"/>
      <c r="F17" s="48"/>
      <c r="G17" s="49"/>
      <c r="H17" s="49"/>
      <c r="I17" s="48"/>
      <c r="J17" s="48"/>
      <c r="K17" s="48"/>
      <c r="L17" s="48"/>
      <c r="M17" s="48"/>
      <c r="N17" s="48"/>
    </row>
    <row r="18" spans="2:14" s="43" customFormat="1" ht="18" x14ac:dyDescent="0.25">
      <c r="B18" s="88" t="s">
        <v>9</v>
      </c>
      <c r="C18" s="119"/>
      <c r="D18" s="119"/>
      <c r="E18" s="119"/>
      <c r="F18" s="51"/>
      <c r="G18" s="120"/>
      <c r="H18" s="120"/>
      <c r="I18" s="119"/>
      <c r="J18" s="51"/>
      <c r="K18" s="90">
        <f>E18+I18</f>
        <v>0</v>
      </c>
      <c r="L18" s="119"/>
      <c r="M18" s="90">
        <f>G18+K18</f>
        <v>0</v>
      </c>
      <c r="N18" s="119"/>
    </row>
    <row r="19" spans="2:14" s="44" customFormat="1" ht="18" x14ac:dyDescent="0.25">
      <c r="B19" s="11" t="s">
        <v>10</v>
      </c>
      <c r="C19" s="121"/>
      <c r="D19" s="121"/>
      <c r="E19" s="121"/>
      <c r="F19" s="56"/>
      <c r="G19" s="122"/>
      <c r="H19" s="122"/>
      <c r="I19" s="121"/>
      <c r="J19" s="56"/>
      <c r="K19" s="11">
        <f>E19+I19</f>
        <v>0</v>
      </c>
      <c r="L19" s="121"/>
      <c r="M19" s="11">
        <f>G19+K19</f>
        <v>0</v>
      </c>
      <c r="N19" s="121"/>
    </row>
    <row r="20" spans="2:14" s="41" customFormat="1" ht="18" x14ac:dyDescent="0.25">
      <c r="B20" s="9" t="s">
        <v>40</v>
      </c>
      <c r="C20" s="123"/>
      <c r="D20" s="123"/>
      <c r="E20" s="123"/>
      <c r="F20" s="54"/>
      <c r="G20" s="124"/>
      <c r="H20" s="124"/>
      <c r="I20" s="123"/>
      <c r="J20" s="54"/>
      <c r="K20" s="91">
        <f>E20+I20</f>
        <v>0</v>
      </c>
      <c r="L20" s="123"/>
      <c r="M20" s="91">
        <f>G20+K20</f>
        <v>0</v>
      </c>
      <c r="N20" s="123"/>
    </row>
    <row r="21" spans="2:14" s="63" customFormat="1" ht="18.75" thickBot="1" x14ac:dyDescent="0.3">
      <c r="B21" s="118" t="s">
        <v>8</v>
      </c>
      <c r="C21" s="125"/>
      <c r="D21" s="125"/>
      <c r="E21" s="125"/>
      <c r="F21" s="62"/>
      <c r="G21" s="127"/>
      <c r="H21" s="126"/>
      <c r="I21" s="125"/>
      <c r="J21" s="62"/>
      <c r="K21" s="118">
        <f>E21+I21</f>
        <v>0</v>
      </c>
      <c r="L21" s="125"/>
      <c r="M21" s="89">
        <f>G21+K21</f>
        <v>0</v>
      </c>
      <c r="N21" s="125"/>
    </row>
    <row r="22" spans="2:14" ht="18" x14ac:dyDescent="0.25">
      <c r="B22" s="48"/>
      <c r="C22" s="48"/>
      <c r="D22" s="48"/>
      <c r="E22" s="48"/>
      <c r="F22" s="48"/>
      <c r="G22" s="49"/>
      <c r="H22" s="49"/>
      <c r="I22" s="48"/>
      <c r="J22" s="48"/>
      <c r="K22" s="48"/>
      <c r="L22" s="48"/>
      <c r="M22" s="48"/>
      <c r="N22" s="48"/>
    </row>
    <row r="23" spans="2:14" ht="18" x14ac:dyDescent="0.25">
      <c r="B23" s="25" t="s">
        <v>14</v>
      </c>
      <c r="C23" s="115">
        <v>43625</v>
      </c>
      <c r="D23" s="48"/>
      <c r="E23" s="48"/>
      <c r="F23" s="48"/>
      <c r="G23" s="49"/>
      <c r="H23" s="49"/>
      <c r="I23" s="48"/>
      <c r="J23" s="48"/>
      <c r="K23" s="48"/>
      <c r="L23" s="48"/>
      <c r="M23" s="48"/>
      <c r="N23" s="48"/>
    </row>
    <row r="24" spans="2:14" ht="18.75" thickBot="1" x14ac:dyDescent="0.3">
      <c r="B24" s="48"/>
      <c r="C24" s="53"/>
      <c r="D24" s="48"/>
      <c r="E24" s="48"/>
      <c r="F24" s="48"/>
      <c r="G24" s="49"/>
      <c r="H24" s="49"/>
      <c r="I24" s="48"/>
      <c r="J24" s="48"/>
      <c r="K24" s="48"/>
      <c r="L24" s="48"/>
      <c r="M24" s="48"/>
      <c r="N24" s="48"/>
    </row>
    <row r="25" spans="2:14" s="43" customFormat="1" ht="18" x14ac:dyDescent="0.25">
      <c r="B25" s="88" t="s">
        <v>9</v>
      </c>
      <c r="C25" s="119"/>
      <c r="D25" s="119"/>
      <c r="E25" s="119"/>
      <c r="F25" s="51"/>
      <c r="G25" s="120"/>
      <c r="H25" s="120"/>
      <c r="I25" s="119"/>
      <c r="J25" s="51"/>
      <c r="K25" s="90">
        <f>E25+I25</f>
        <v>0</v>
      </c>
      <c r="L25" s="119"/>
      <c r="M25" s="145">
        <f>G25+K25</f>
        <v>0</v>
      </c>
      <c r="N25" s="119"/>
    </row>
    <row r="26" spans="2:14" s="44" customFormat="1" ht="18" x14ac:dyDescent="0.25">
      <c r="B26" s="11" t="s">
        <v>10</v>
      </c>
      <c r="C26" s="121"/>
      <c r="D26" s="121"/>
      <c r="E26" s="121"/>
      <c r="F26" s="56"/>
      <c r="G26" s="122"/>
      <c r="H26" s="122"/>
      <c r="I26" s="121"/>
      <c r="J26" s="56"/>
      <c r="K26" s="11">
        <f>E26+I26</f>
        <v>0</v>
      </c>
      <c r="L26" s="121"/>
      <c r="M26" s="136">
        <f>G26+K26</f>
        <v>0</v>
      </c>
      <c r="N26" s="121"/>
    </row>
    <row r="27" spans="2:14" s="41" customFormat="1" ht="18" x14ac:dyDescent="0.25">
      <c r="B27" s="9" t="s">
        <v>40</v>
      </c>
      <c r="C27" s="123"/>
      <c r="D27" s="123"/>
      <c r="E27" s="123"/>
      <c r="F27" s="54"/>
      <c r="G27" s="124"/>
      <c r="H27" s="124"/>
      <c r="I27" s="123"/>
      <c r="J27" s="54"/>
      <c r="K27" s="91">
        <f>E27+I27</f>
        <v>0</v>
      </c>
      <c r="L27" s="123"/>
      <c r="M27" s="146">
        <f>G27+K27</f>
        <v>0</v>
      </c>
      <c r="N27" s="123"/>
    </row>
    <row r="28" spans="2:14" s="63" customFormat="1" ht="18.75" thickBot="1" x14ac:dyDescent="0.3">
      <c r="B28" s="118" t="s">
        <v>8</v>
      </c>
      <c r="C28" s="125"/>
      <c r="D28" s="125"/>
      <c r="E28" s="125"/>
      <c r="F28" s="62"/>
      <c r="G28" s="126"/>
      <c r="H28" s="126"/>
      <c r="I28" s="125"/>
      <c r="J28" s="62"/>
      <c r="K28" s="118">
        <f>E28+I28</f>
        <v>0</v>
      </c>
      <c r="L28" s="125"/>
      <c r="M28" s="147">
        <f>G28+K28</f>
        <v>0</v>
      </c>
      <c r="N28" s="125"/>
    </row>
    <row r="29" spans="2:14" ht="18" x14ac:dyDescent="0.25">
      <c r="B29" s="48"/>
      <c r="C29" s="48"/>
      <c r="D29" s="48"/>
      <c r="E29" s="48"/>
      <c r="F29" s="48"/>
      <c r="G29" s="49"/>
      <c r="H29" s="49"/>
      <c r="I29" s="48"/>
      <c r="J29" s="48"/>
      <c r="K29" s="48"/>
      <c r="L29" s="48"/>
      <c r="M29" s="48"/>
      <c r="N29" s="48"/>
    </row>
    <row r="30" spans="2:14" ht="18" x14ac:dyDescent="0.25">
      <c r="B30" s="48"/>
      <c r="C30" s="48"/>
      <c r="D30" s="48"/>
      <c r="E30" s="48"/>
      <c r="F30" s="48"/>
      <c r="G30" s="49"/>
      <c r="H30" s="49"/>
      <c r="I30" s="48"/>
      <c r="J30" s="48"/>
      <c r="K30" s="48"/>
      <c r="L30" s="48"/>
      <c r="M30" s="48"/>
      <c r="N30" s="48"/>
    </row>
    <row r="31" spans="2:14" ht="23.25" x14ac:dyDescent="0.35">
      <c r="B31" s="48"/>
      <c r="C31" s="209" t="s">
        <v>96</v>
      </c>
      <c r="D31" s="210"/>
      <c r="E31" s="48"/>
      <c r="F31" s="48"/>
      <c r="G31" s="49"/>
      <c r="H31" s="49"/>
      <c r="I31" s="58"/>
      <c r="J31" s="59"/>
      <c r="K31" s="57"/>
      <c r="L31" s="61"/>
      <c r="N31" s="48"/>
    </row>
    <row r="32" spans="2:14" x14ac:dyDescent="0.25">
      <c r="D32" s="21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0" orientation="landscape" horizontalDpi="4294967293" verticalDpi="0" r:id="rId1"/>
  <headerFooter>
    <oddHeader>&amp;LColin Rolls Trophy&amp;R&amp;A</oddHeader>
    <oddFooter>&amp;L&amp;Z&amp;F&amp;R&amp;D  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view="pageBreakPreview" zoomScale="193" zoomScaleNormal="100" zoomScaleSheetLayoutView="193" workbookViewId="0">
      <selection activeCell="F13" sqref="F13"/>
    </sheetView>
  </sheetViews>
  <sheetFormatPr defaultRowHeight="15" x14ac:dyDescent="0.25"/>
  <cols>
    <col min="2" max="2" width="11.42578125" customWidth="1"/>
    <col min="3" max="3" width="11.5703125" customWidth="1"/>
    <col min="4" max="4" width="11.7109375" customWidth="1"/>
    <col min="5" max="5" width="11.5703125" customWidth="1"/>
    <col min="6" max="6" width="12.7109375" style="212" customWidth="1"/>
  </cols>
  <sheetData>
    <row r="1" spans="2:17" ht="15.75" thickBot="1" x14ac:dyDescent="0.3"/>
    <row r="2" spans="2:17" ht="18" x14ac:dyDescent="0.25">
      <c r="B2" s="64"/>
      <c r="C2" s="65"/>
      <c r="D2" s="66"/>
      <c r="E2" s="67"/>
      <c r="F2" s="217"/>
    </row>
    <row r="3" spans="2:17" ht="21" x14ac:dyDescent="0.35">
      <c r="B3" s="68"/>
      <c r="C3" s="27"/>
      <c r="D3" s="74" t="s">
        <v>88</v>
      </c>
      <c r="E3" s="87"/>
      <c r="F3" s="214"/>
    </row>
    <row r="4" spans="2:17" ht="18" x14ac:dyDescent="0.25">
      <c r="B4" s="68"/>
      <c r="C4" s="72"/>
      <c r="D4" s="27"/>
      <c r="E4" s="27"/>
      <c r="F4" s="216"/>
    </row>
    <row r="5" spans="2:17" ht="18" x14ac:dyDescent="0.25">
      <c r="B5" s="69"/>
      <c r="C5" s="50"/>
      <c r="D5" s="27"/>
      <c r="E5" s="27"/>
      <c r="F5" s="214"/>
    </row>
    <row r="6" spans="2:17" ht="18" x14ac:dyDescent="0.25">
      <c r="B6" s="148">
        <v>1</v>
      </c>
      <c r="C6" s="153" t="s">
        <v>10</v>
      </c>
      <c r="D6" s="80"/>
      <c r="E6" s="80"/>
      <c r="F6" s="154">
        <f>87+71</f>
        <v>158</v>
      </c>
      <c r="H6" s="27"/>
      <c r="I6" s="151"/>
      <c r="M6" s="79"/>
      <c r="N6" s="26"/>
      <c r="O6" s="82"/>
      <c r="P6" s="82"/>
      <c r="Q6" s="152"/>
    </row>
    <row r="7" spans="2:17" ht="18" x14ac:dyDescent="0.25">
      <c r="B7" s="148">
        <v>2</v>
      </c>
      <c r="C7" s="47" t="s">
        <v>45</v>
      </c>
      <c r="D7" s="81"/>
      <c r="E7" s="81"/>
      <c r="F7" s="155">
        <f>82+68</f>
        <v>150</v>
      </c>
      <c r="H7" s="27"/>
      <c r="I7" s="151"/>
      <c r="K7" s="80"/>
      <c r="L7" s="47"/>
      <c r="M7" s="80"/>
      <c r="N7" s="47"/>
      <c r="O7" s="81"/>
      <c r="P7" s="81"/>
      <c r="Q7" s="155"/>
    </row>
    <row r="8" spans="2:17" ht="18" x14ac:dyDescent="0.25">
      <c r="B8" s="148">
        <v>2</v>
      </c>
      <c r="C8" s="83" t="s">
        <v>40</v>
      </c>
      <c r="D8" s="149"/>
      <c r="E8" s="149"/>
      <c r="F8" s="150">
        <f>81+67</f>
        <v>148</v>
      </c>
      <c r="N8" s="153"/>
      <c r="O8" s="80"/>
      <c r="P8" s="80"/>
      <c r="Q8" s="154"/>
    </row>
    <row r="9" spans="2:17" ht="18" x14ac:dyDescent="0.25">
      <c r="B9" s="148">
        <v>4</v>
      </c>
      <c r="C9" s="26" t="s">
        <v>9</v>
      </c>
      <c r="D9" s="82"/>
      <c r="E9" s="82"/>
      <c r="F9" s="152">
        <f>80+67</f>
        <v>147</v>
      </c>
      <c r="N9" s="83"/>
      <c r="O9" s="149"/>
      <c r="P9" s="149"/>
      <c r="Q9" s="150"/>
    </row>
    <row r="10" spans="2:17" x14ac:dyDescent="0.25">
      <c r="B10" s="68"/>
      <c r="C10" s="27"/>
      <c r="D10" s="27"/>
      <c r="E10" s="27"/>
      <c r="F10" s="214"/>
    </row>
    <row r="11" spans="2:17" ht="15.75" thickBot="1" x14ac:dyDescent="0.3">
      <c r="B11" s="156"/>
      <c r="C11" s="71"/>
      <c r="D11" s="71"/>
      <c r="E11" s="71"/>
      <c r="F11" s="213"/>
    </row>
    <row r="12" spans="2:17" x14ac:dyDescent="0.25">
      <c r="B12" s="157"/>
      <c r="C12" s="158"/>
      <c r="D12" s="158"/>
      <c r="E12" s="158"/>
      <c r="F12" s="215"/>
    </row>
    <row r="13" spans="2:17" x14ac:dyDescent="0.25">
      <c r="B13" s="86" t="s">
        <v>26</v>
      </c>
      <c r="C13" s="73">
        <v>43570</v>
      </c>
      <c r="D13" s="84" t="s">
        <v>29</v>
      </c>
      <c r="E13" s="85" t="s">
        <v>71</v>
      </c>
      <c r="F13" s="214"/>
    </row>
    <row r="14" spans="2:17" ht="15.75" thickBot="1" x14ac:dyDescent="0.3">
      <c r="B14" s="70"/>
      <c r="C14" s="71"/>
      <c r="D14" s="71"/>
      <c r="E14" s="71"/>
      <c r="F14" s="213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&amp;LColin Rolls Trophy&amp;R&amp;A</oddHeader>
    <oddFooter>&amp;L&amp;Z&amp;F&amp;R&amp;D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CRT_2019_Greensome - result </vt:lpstr>
      <vt:lpstr>CRT_2019_Greensome - ordered</vt:lpstr>
      <vt:lpstr>CRT_2019_Greensome_analysis</vt:lpstr>
      <vt:lpstr>CRT 2019_Overall</vt:lpstr>
      <vt:lpstr>CRT_2019_Leaderboard</vt:lpstr>
      <vt:lpstr>'CRT 2019_Overall'!Print_Area</vt:lpstr>
      <vt:lpstr>'CRT_2019_Greensome - ordered'!Print_Area</vt:lpstr>
      <vt:lpstr>'CRT_2019_Greensome - result '!Print_Area</vt:lpstr>
      <vt:lpstr>CRT_2019_Greensome_analysis!Print_Area</vt:lpstr>
      <vt:lpstr>CRT_2019_Leaderboard!Print_Area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User</cp:lastModifiedBy>
  <cp:lastPrinted>2019-04-15T13:40:33Z</cp:lastPrinted>
  <dcterms:created xsi:type="dcterms:W3CDTF">2008-04-23T15:12:13Z</dcterms:created>
  <dcterms:modified xsi:type="dcterms:W3CDTF">2019-04-15T14:03:48Z</dcterms:modified>
</cp:coreProperties>
</file>