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8" yWindow="-108" windowWidth="16608" windowHeight="9432"/>
  </bookViews>
  <sheets>
    <sheet name="Resultat" sheetId="1" r:id="rId1"/>
  </sheets>
  <definedNames>
    <definedName name="_xlnm.Print_Area" localSheetId="0">Resultat!$O:$S</definedName>
  </definedNames>
  <calcPr calcId="145621"/>
</workbook>
</file>

<file path=xl/calcChain.xml><?xml version="1.0" encoding="utf-8"?>
<calcChain xmlns="http://schemas.openxmlformats.org/spreadsheetml/2006/main">
  <c r="O25" i="1" l="1"/>
  <c r="O23" i="1"/>
  <c r="O22" i="1"/>
  <c r="O18" i="1"/>
  <c r="O19" i="1"/>
  <c r="O14" i="1"/>
  <c r="O9" i="1"/>
  <c r="O5" i="1"/>
  <c r="O47" i="1"/>
  <c r="O52" i="1"/>
  <c r="O39" i="1" l="1"/>
  <c r="O41" i="1"/>
  <c r="O56" i="1"/>
  <c r="O44" i="1"/>
  <c r="O17" i="1"/>
  <c r="O13" i="1"/>
  <c r="O16" i="1" l="1"/>
  <c r="O15" i="1"/>
  <c r="O11" i="1"/>
  <c r="O42" i="1"/>
  <c r="O43" i="1"/>
  <c r="O53" i="1" l="1"/>
  <c r="O54" i="1"/>
  <c r="O48" i="1"/>
  <c r="O50" i="1"/>
  <c r="O46" i="1"/>
  <c r="O7" i="1"/>
  <c r="O10" i="1" l="1"/>
  <c r="O12" i="1" l="1"/>
  <c r="O8" i="1" l="1"/>
  <c r="O49" i="1"/>
  <c r="O27" i="1"/>
  <c r="O51" i="1"/>
  <c r="O21" i="1"/>
  <c r="O40" i="1"/>
  <c r="O34" i="1"/>
  <c r="O57" i="1"/>
  <c r="O36" i="1"/>
  <c r="O37" i="1"/>
  <c r="O55" i="1"/>
  <c r="O58" i="1"/>
  <c r="O59" i="1"/>
  <c r="O29" i="1"/>
  <c r="O33" i="1"/>
  <c r="O30" i="1"/>
  <c r="O35" i="1"/>
  <c r="O24" i="1"/>
  <c r="O6" i="1"/>
  <c r="O31" i="1"/>
  <c r="O20" i="1"/>
  <c r="O28" i="1"/>
  <c r="R17" i="1" l="1"/>
  <c r="P13" i="1" l="1"/>
  <c r="Q13" i="1" s="1"/>
  <c r="R13" i="1" s="1"/>
  <c r="P12" i="1"/>
  <c r="Q12" i="1" s="1"/>
  <c r="R12" i="1" s="1"/>
  <c r="P11" i="1"/>
  <c r="Q11" i="1" s="1"/>
  <c r="R11" i="1" s="1"/>
  <c r="P14" i="1"/>
  <c r="Q14" i="1" s="1"/>
  <c r="R14" i="1" s="1"/>
  <c r="P20" i="1"/>
  <c r="Q20" i="1" s="1"/>
  <c r="R20" i="1" s="1"/>
  <c r="P9" i="1"/>
  <c r="Q9" i="1" s="1"/>
  <c r="R9" i="1" s="1"/>
  <c r="P10" i="1"/>
  <c r="Q10" i="1" s="1"/>
  <c r="R10" i="1" s="1"/>
  <c r="P6" i="1"/>
  <c r="Q6" i="1" s="1"/>
  <c r="R6" i="1" s="1"/>
  <c r="P5" i="1"/>
  <c r="Q5" i="1" s="1"/>
  <c r="R5" i="1" s="1"/>
  <c r="R19" i="1"/>
  <c r="R36" i="1"/>
  <c r="R16" i="1"/>
  <c r="R21" i="1"/>
  <c r="R31" i="1"/>
  <c r="P36" i="1"/>
  <c r="P16" i="1"/>
  <c r="P21" i="1"/>
  <c r="P19" i="1"/>
  <c r="P8" i="1"/>
  <c r="Q8" i="1" s="1"/>
  <c r="R8" i="1" s="1"/>
</calcChain>
</file>

<file path=xl/sharedStrings.xml><?xml version="1.0" encoding="utf-8"?>
<sst xmlns="http://schemas.openxmlformats.org/spreadsheetml/2006/main" count="71" uniqueCount="70">
  <si>
    <t>Namn</t>
  </si>
  <si>
    <t>Spel hcp</t>
  </si>
  <si>
    <t>Exakt hcp</t>
  </si>
  <si>
    <t>Los Nordicos Almuñécar</t>
  </si>
  <si>
    <t>Jan-Erik Dahlqvist</t>
  </si>
  <si>
    <t>Britt-Marie Schönfeldt</t>
  </si>
  <si>
    <t>Arja Meriläinen</t>
  </si>
  <si>
    <t>Lennart Olofsson</t>
  </si>
  <si>
    <t>Klas Kvännå</t>
  </si>
  <si>
    <t>Åsa Dahlqvist</t>
  </si>
  <si>
    <t>Karl-Axel Kindlund</t>
  </si>
  <si>
    <t>Ingalill Svensson</t>
  </si>
  <si>
    <t>Martti Arppe</t>
  </si>
  <si>
    <t>Lars Lönegren</t>
  </si>
  <si>
    <t>Christine Qvale</t>
  </si>
  <si>
    <t>Bo Johansson</t>
  </si>
  <si>
    <t>Lars-Arne Staavi</t>
  </si>
  <si>
    <t>Helge Rotbaeck</t>
  </si>
  <si>
    <t>Willy Forsberg</t>
  </si>
  <si>
    <t>Göran Åsard</t>
  </si>
  <si>
    <t>Per Karlsson</t>
  </si>
  <si>
    <t>Ulla Åsard</t>
  </si>
  <si>
    <t>Mikko Kiviluoto</t>
  </si>
  <si>
    <t>Leif Sultan</t>
  </si>
  <si>
    <t>Ingrid Sultan</t>
  </si>
  <si>
    <t>Leif Haglund</t>
  </si>
  <si>
    <t>Snitt</t>
  </si>
  <si>
    <t>Diff fra</t>
  </si>
  <si>
    <t>par</t>
  </si>
  <si>
    <t>Banens par:</t>
  </si>
  <si>
    <t>hcp</t>
  </si>
  <si>
    <t>Korrekt</t>
  </si>
  <si>
    <t>Sum</t>
  </si>
  <si>
    <t>Max Carlsson</t>
  </si>
  <si>
    <t>Maria Sauce</t>
  </si>
  <si>
    <t>Agneta Hjortberg</t>
  </si>
  <si>
    <t>Lena Rosenquist</t>
  </si>
  <si>
    <t>Björn  Rosenquist</t>
  </si>
  <si>
    <t>Leif B</t>
  </si>
  <si>
    <t>TÄVLINGSRESULTAT NETTO HÖSTEN 2022 Fem bästa resultaten räknas</t>
  </si>
  <si>
    <t>Per Hall</t>
  </si>
  <si>
    <t>Jan Lengqvist</t>
  </si>
  <si>
    <t>Patrik Axelsson</t>
  </si>
  <si>
    <t>Lennart Karlsson</t>
  </si>
  <si>
    <t>Fyra rundor</t>
  </si>
  <si>
    <t>Tre rundor</t>
  </si>
  <si>
    <t>Två rundor</t>
  </si>
  <si>
    <t>En runda</t>
  </si>
  <si>
    <t>27 Gra</t>
  </si>
  <si>
    <t>Rose-Marie</t>
  </si>
  <si>
    <t>Anita Falk</t>
  </si>
  <si>
    <t>Roger Lundberg</t>
  </si>
  <si>
    <t>Anders Pettersson</t>
  </si>
  <si>
    <t>Eva Forsberg</t>
  </si>
  <si>
    <t>Roland Svensson</t>
  </si>
  <si>
    <t>Per Arne</t>
  </si>
  <si>
    <t>Per-Ove</t>
  </si>
  <si>
    <t>Lars Mohlin</t>
  </si>
  <si>
    <t>Peter Eriksson</t>
  </si>
  <si>
    <t>?</t>
  </si>
  <si>
    <t>Philip H</t>
  </si>
  <si>
    <t>Minst fem rundor</t>
  </si>
  <si>
    <t>Kjell-Åke H</t>
  </si>
  <si>
    <t>Carin Linngman</t>
  </si>
  <si>
    <t>Olle Linngman</t>
  </si>
  <si>
    <t>Christer W</t>
  </si>
  <si>
    <t>Lars-Erik Kallin</t>
  </si>
  <si>
    <t xml:space="preserve">Björn </t>
  </si>
  <si>
    <t>Pekka Kuittunen</t>
  </si>
  <si>
    <t>Roger Holmström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</si>
</sst>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/>
    <xf numFmtId="0" fontId="2" fillId="0" borderId="0" xfId="0" applyFont="1" applyBorder="1"/>
    <xf numFmtId="0" fontId="0" fillId="0" borderId="1" xfId="0" applyFont="1" applyBorder="1"/>
    <xf numFmtId="0" fontId="0" fillId="0" borderId="1" xfId="0" applyFont="1" applyFill="1" applyBorder="1"/>
    <xf numFmtId="0" fontId="4" fillId="0" borderId="1" xfId="0" applyFont="1" applyBorder="1"/>
    <xf numFmtId="0" fontId="0" fillId="0" borderId="1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Border="1"/>
    <xf numFmtId="0" fontId="2" fillId="0" borderId="3" xfId="0" applyFont="1" applyBorder="1"/>
    <xf numFmtId="0" fontId="5" fillId="0" borderId="1" xfId="0" applyFont="1" applyBorder="1"/>
    <xf numFmtId="16" fontId="5" fillId="0" borderId="1" xfId="0" applyNumberFormat="1" applyFont="1" applyBorder="1"/>
    <xf numFmtId="1" fontId="0" fillId="0" borderId="1" xfId="0" applyNumberFormat="1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5" fillId="0" borderId="1" xfId="0" applyNumberFormat="1" applyFont="1" applyBorder="1"/>
    <xf numFmtId="164" fontId="0" fillId="0" borderId="1" xfId="0" applyNumberFormat="1" applyFont="1" applyBorder="1"/>
    <xf numFmtId="164" fontId="0" fillId="0" borderId="1" xfId="0" applyNumberFormat="1" applyFont="1" applyFill="1" applyBorder="1"/>
    <xf numFmtId="16" fontId="5" fillId="0" borderId="4" xfId="0" applyNumberFormat="1" applyFont="1" applyBorder="1"/>
    <xf numFmtId="0" fontId="5" fillId="0" borderId="2" xfId="0" applyFont="1" applyBorder="1"/>
    <xf numFmtId="0" fontId="3" fillId="0" borderId="5" xfId="0" applyFont="1" applyBorder="1"/>
    <xf numFmtId="0" fontId="1" fillId="0" borderId="1" xfId="0" applyFont="1" applyBorder="1"/>
    <xf numFmtId="0" fontId="1" fillId="0" borderId="1" xfId="0" applyFont="1" applyFill="1" applyBorder="1"/>
    <xf numFmtId="0" fontId="6" fillId="0" borderId="1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9"/>
  <sheetViews>
    <sheetView tabSelected="1" zoomScaleNormal="100" zoomScaleSheetLayoutView="55" zoomScalePageLayoutView="80" workbookViewId="0">
      <selection activeCell="B10" sqref="B10"/>
    </sheetView>
  </sheetViews>
  <sheetFormatPr defaultRowHeight="14.4" x14ac:dyDescent="0.3"/>
  <cols>
    <col min="1" max="1" width="5" style="6" customWidth="1"/>
    <col min="2" max="2" width="19.33203125" style="3" bestFit="1" customWidth="1"/>
    <col min="3" max="3" width="8.88671875" style="16" customWidth="1"/>
    <col min="4" max="4" width="8.33203125" style="3" customWidth="1"/>
    <col min="5" max="7" width="6.88671875" style="3" bestFit="1" customWidth="1"/>
    <col min="8" max="10" width="6.77734375" style="3" bestFit="1" customWidth="1"/>
    <col min="11" max="11" width="7.33203125" style="3" bestFit="1" customWidth="1"/>
    <col min="12" max="13" width="7.44140625" style="3" bestFit="1" customWidth="1"/>
    <col min="14" max="14" width="7.44140625" style="3" customWidth="1"/>
    <col min="15" max="15" width="7.88671875" style="5" bestFit="1" customWidth="1"/>
    <col min="16" max="19" width="0" style="3" hidden="1" customWidth="1"/>
    <col min="20" max="16384" width="8.88671875" style="3"/>
  </cols>
  <sheetData>
    <row r="1" spans="1:19" s="1" customFormat="1" ht="18" x14ac:dyDescent="0.35">
      <c r="A1" s="24" t="s">
        <v>3</v>
      </c>
      <c r="B1" s="2"/>
      <c r="C1" s="1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2"/>
      <c r="Q1" s="7" t="s">
        <v>29</v>
      </c>
      <c r="S1" s="1">
        <v>70</v>
      </c>
    </row>
    <row r="2" spans="1:19" s="1" customFormat="1" ht="18" x14ac:dyDescent="0.35">
      <c r="A2" s="25" t="s">
        <v>39</v>
      </c>
      <c r="B2" s="9"/>
      <c r="C2" s="14"/>
      <c r="D2" s="9"/>
      <c r="E2" s="9"/>
      <c r="F2" s="9"/>
      <c r="G2" s="9"/>
      <c r="H2" s="9"/>
      <c r="I2" s="9"/>
      <c r="J2" s="9"/>
      <c r="K2" s="9"/>
      <c r="L2" s="9"/>
      <c r="M2" s="9"/>
      <c r="N2" s="2"/>
      <c r="O2" s="20" t="s">
        <v>32</v>
      </c>
      <c r="P2" s="9"/>
      <c r="Q2" s="7" t="s">
        <v>27</v>
      </c>
      <c r="R2" s="1" t="s">
        <v>31</v>
      </c>
    </row>
    <row r="3" spans="1:19" s="10" customFormat="1" ht="15.6" x14ac:dyDescent="0.3">
      <c r="A3" s="26"/>
      <c r="B3" s="10" t="s">
        <v>0</v>
      </c>
      <c r="C3" s="15" t="s">
        <v>2</v>
      </c>
      <c r="D3" s="10" t="s">
        <v>1</v>
      </c>
      <c r="E3" s="11">
        <v>44837</v>
      </c>
      <c r="F3" s="11">
        <v>44844</v>
      </c>
      <c r="G3" s="11">
        <v>44851</v>
      </c>
      <c r="H3" s="11">
        <v>44858</v>
      </c>
      <c r="I3" s="11" t="s">
        <v>48</v>
      </c>
      <c r="J3" s="11">
        <v>44865</v>
      </c>
      <c r="K3" s="11">
        <v>44872</v>
      </c>
      <c r="L3" s="11">
        <v>44879</v>
      </c>
      <c r="M3" s="18">
        <v>44886</v>
      </c>
      <c r="N3" s="11">
        <v>44893</v>
      </c>
      <c r="O3" s="21"/>
      <c r="P3" s="19" t="s">
        <v>26</v>
      </c>
      <c r="Q3" s="10" t="s">
        <v>28</v>
      </c>
      <c r="R3" s="10" t="s">
        <v>30</v>
      </c>
    </row>
    <row r="4" spans="1:19" s="10" customFormat="1" ht="15.6" x14ac:dyDescent="0.3">
      <c r="A4" s="26"/>
      <c r="B4" s="21" t="s">
        <v>61</v>
      </c>
      <c r="C4" s="15"/>
      <c r="E4" s="11"/>
      <c r="F4" s="11"/>
      <c r="G4" s="11"/>
      <c r="H4" s="11"/>
      <c r="I4" s="11"/>
      <c r="J4" s="11"/>
      <c r="K4" s="11"/>
      <c r="L4" s="11"/>
      <c r="M4" s="18"/>
      <c r="N4" s="11"/>
      <c r="O4" s="21"/>
      <c r="P4" s="19"/>
    </row>
    <row r="5" spans="1:19" x14ac:dyDescent="0.3">
      <c r="A5" s="6">
        <v>1</v>
      </c>
      <c r="B5" s="4" t="s">
        <v>23</v>
      </c>
      <c r="C5" s="17">
        <v>28.8</v>
      </c>
      <c r="D5" s="4">
        <v>30</v>
      </c>
      <c r="E5" s="3">
        <v>71</v>
      </c>
      <c r="G5" s="23">
        <v>75</v>
      </c>
      <c r="H5" s="3">
        <v>69</v>
      </c>
      <c r="I5" s="3">
        <v>75</v>
      </c>
      <c r="J5" s="23">
        <v>75</v>
      </c>
      <c r="L5" s="3">
        <v>69</v>
      </c>
      <c r="M5" s="3">
        <v>68</v>
      </c>
      <c r="O5" s="5">
        <f>SUM(E5+H5+I5+L5+M5)</f>
        <v>352</v>
      </c>
      <c r="P5" s="12">
        <f t="shared" ref="P5:P10" si="0">SUM(E5:M5)/COUNT(E5:M5)</f>
        <v>71.714285714285708</v>
      </c>
      <c r="Q5" s="12">
        <f t="shared" ref="Q5:Q10" si="1">P5-$S$1</f>
        <v>1.7142857142857082</v>
      </c>
      <c r="R5" s="16">
        <f t="shared" ref="R5:R10" si="2">C5+Q5</f>
        <v>30.514285714285709</v>
      </c>
    </row>
    <row r="6" spans="1:19" x14ac:dyDescent="0.3">
      <c r="A6" s="6">
        <v>2</v>
      </c>
      <c r="B6" s="3" t="s">
        <v>18</v>
      </c>
      <c r="C6" s="16">
        <v>15</v>
      </c>
      <c r="D6" s="3">
        <v>16</v>
      </c>
      <c r="F6" s="3">
        <v>77</v>
      </c>
      <c r="G6" s="3">
        <v>70</v>
      </c>
      <c r="H6" s="4">
        <v>69</v>
      </c>
      <c r="I6" s="3">
        <v>71</v>
      </c>
      <c r="J6" s="3">
        <v>71</v>
      </c>
      <c r="O6" s="5">
        <f>SUM(E6:M6)</f>
        <v>358</v>
      </c>
      <c r="P6" s="12">
        <f t="shared" si="0"/>
        <v>71.599999999999994</v>
      </c>
      <c r="Q6" s="12">
        <f t="shared" si="1"/>
        <v>1.5999999999999943</v>
      </c>
      <c r="R6" s="16">
        <f t="shared" si="2"/>
        <v>16.599999999999994</v>
      </c>
    </row>
    <row r="7" spans="1:19" x14ac:dyDescent="0.3">
      <c r="A7" s="6">
        <v>3</v>
      </c>
      <c r="B7" s="3" t="s">
        <v>52</v>
      </c>
      <c r="C7" s="16">
        <v>24.3</v>
      </c>
      <c r="D7" s="3">
        <v>26</v>
      </c>
      <c r="H7" s="3">
        <v>72</v>
      </c>
      <c r="I7" s="3">
        <v>82</v>
      </c>
      <c r="J7" s="3">
        <v>70</v>
      </c>
      <c r="K7" s="3">
        <v>70</v>
      </c>
      <c r="M7" s="3">
        <v>66</v>
      </c>
      <c r="O7" s="5">
        <f>SUM(E7:M7)</f>
        <v>360</v>
      </c>
      <c r="P7" s="12"/>
      <c r="Q7" s="12"/>
      <c r="R7" s="16"/>
    </row>
    <row r="8" spans="1:19" x14ac:dyDescent="0.3">
      <c r="A8" s="6">
        <v>4</v>
      </c>
      <c r="B8" s="3" t="s">
        <v>43</v>
      </c>
      <c r="C8" s="16">
        <v>23.3</v>
      </c>
      <c r="D8" s="3">
        <v>25</v>
      </c>
      <c r="H8" s="3">
        <v>72</v>
      </c>
      <c r="J8" s="3">
        <v>70</v>
      </c>
      <c r="K8" s="3">
        <v>76</v>
      </c>
      <c r="L8" s="3">
        <v>69</v>
      </c>
      <c r="M8" s="3">
        <v>74</v>
      </c>
      <c r="O8" s="5">
        <f>SUM(E8:M8)</f>
        <v>361</v>
      </c>
      <c r="P8" s="12">
        <f>SUM(E8:M8)/COUNT(E8:M8)</f>
        <v>72.2</v>
      </c>
      <c r="Q8" s="12">
        <f>P8-$S$1</f>
        <v>2.2000000000000028</v>
      </c>
      <c r="R8" s="16">
        <f>C8+Q8</f>
        <v>25.500000000000004</v>
      </c>
    </row>
    <row r="9" spans="1:19" s="1" customFormat="1" ht="18" x14ac:dyDescent="0.35">
      <c r="A9" s="6">
        <v>5</v>
      </c>
      <c r="B9" s="3" t="s">
        <v>15</v>
      </c>
      <c r="C9" s="16">
        <v>40.1</v>
      </c>
      <c r="D9" s="3">
        <v>43</v>
      </c>
      <c r="E9" s="3"/>
      <c r="F9" s="3"/>
      <c r="G9" s="3">
        <v>78</v>
      </c>
      <c r="H9" s="3">
        <v>76</v>
      </c>
      <c r="I9" s="23">
        <v>79</v>
      </c>
      <c r="J9" s="3">
        <v>73</v>
      </c>
      <c r="K9" s="3"/>
      <c r="L9" s="3">
        <v>75</v>
      </c>
      <c r="M9" s="3">
        <v>59</v>
      </c>
      <c r="N9" s="3"/>
      <c r="O9" s="5">
        <f>SUM(G9+H9+J9+L9+M9)</f>
        <v>361</v>
      </c>
      <c r="P9" s="12">
        <f>SUM(E9:M9)/COUNT(E9:M9)</f>
        <v>73.333333333333329</v>
      </c>
      <c r="Q9" s="12">
        <f>P9-$S$1</f>
        <v>3.3333333333333286</v>
      </c>
      <c r="R9" s="16">
        <f>C9+Q9</f>
        <v>43.43333333333333</v>
      </c>
    </row>
    <row r="10" spans="1:19" x14ac:dyDescent="0.3">
      <c r="A10" s="6">
        <v>6</v>
      </c>
      <c r="B10" s="3" t="s">
        <v>53</v>
      </c>
      <c r="C10" s="16">
        <v>25</v>
      </c>
      <c r="D10" s="3">
        <v>30</v>
      </c>
      <c r="F10" s="3">
        <v>80</v>
      </c>
      <c r="G10" s="3">
        <v>70</v>
      </c>
      <c r="H10" s="3">
        <v>62</v>
      </c>
      <c r="I10" s="3">
        <v>79</v>
      </c>
      <c r="J10" s="3">
        <v>73</v>
      </c>
      <c r="O10" s="5">
        <f>SUM(E10:M10)</f>
        <v>364</v>
      </c>
      <c r="P10" s="12">
        <f t="shared" si="0"/>
        <v>72.8</v>
      </c>
      <c r="Q10" s="12">
        <f t="shared" si="1"/>
        <v>2.7999999999999972</v>
      </c>
      <c r="R10" s="16">
        <f t="shared" si="2"/>
        <v>27.799999999999997</v>
      </c>
    </row>
    <row r="11" spans="1:19" s="1" customFormat="1" ht="18" x14ac:dyDescent="0.35">
      <c r="A11" s="6">
        <v>7</v>
      </c>
      <c r="B11" s="3" t="s">
        <v>17</v>
      </c>
      <c r="C11" s="16">
        <v>33.6</v>
      </c>
      <c r="D11" s="3">
        <v>36</v>
      </c>
      <c r="E11" s="3">
        <v>75</v>
      </c>
      <c r="F11" s="3">
        <v>73</v>
      </c>
      <c r="G11" s="3">
        <v>74</v>
      </c>
      <c r="H11" s="3">
        <v>77</v>
      </c>
      <c r="I11" s="23">
        <v>78</v>
      </c>
      <c r="J11" s="23">
        <v>82</v>
      </c>
      <c r="K11" s="3">
        <v>68</v>
      </c>
      <c r="L11" s="23">
        <v>81</v>
      </c>
      <c r="M11" s="3"/>
      <c r="N11" s="3"/>
      <c r="O11" s="5">
        <f>SUM(E11+F11+G11+H11+K11)</f>
        <v>367</v>
      </c>
      <c r="P11" s="12">
        <f>SUM(E11:M11)/COUNT(E11:M11)</f>
        <v>76</v>
      </c>
      <c r="Q11" s="12">
        <f>P11-$S$1</f>
        <v>6</v>
      </c>
      <c r="R11" s="16">
        <f>C11+Q11</f>
        <v>39.6</v>
      </c>
    </row>
    <row r="12" spans="1:19" s="1" customFormat="1" ht="18" x14ac:dyDescent="0.35">
      <c r="A12" s="6">
        <v>8</v>
      </c>
      <c r="B12" s="3" t="s">
        <v>54</v>
      </c>
      <c r="C12" s="16">
        <v>23.3</v>
      </c>
      <c r="D12" s="3">
        <v>25</v>
      </c>
      <c r="E12" s="3">
        <v>72</v>
      </c>
      <c r="F12" s="3"/>
      <c r="G12" s="3"/>
      <c r="H12" s="3"/>
      <c r="I12" s="3">
        <v>85</v>
      </c>
      <c r="J12" s="3">
        <v>67</v>
      </c>
      <c r="K12" s="3"/>
      <c r="L12" s="3">
        <v>75</v>
      </c>
      <c r="M12" s="3">
        <v>71</v>
      </c>
      <c r="N12" s="3"/>
      <c r="O12" s="5">
        <f>SUM(E12:M12)</f>
        <v>370</v>
      </c>
      <c r="P12" s="12">
        <f>SUM(E12:M12)/COUNT(E12:M12)</f>
        <v>74</v>
      </c>
      <c r="Q12" s="12">
        <f>P12-$S$1</f>
        <v>4</v>
      </c>
      <c r="R12" s="16">
        <f>C12+Q12</f>
        <v>27.3</v>
      </c>
    </row>
    <row r="13" spans="1:19" x14ac:dyDescent="0.3">
      <c r="A13" s="6">
        <v>9</v>
      </c>
      <c r="B13" s="3" t="s">
        <v>14</v>
      </c>
      <c r="C13" s="16">
        <v>26.3</v>
      </c>
      <c r="D13" s="3">
        <v>31</v>
      </c>
      <c r="E13" s="23">
        <v>87</v>
      </c>
      <c r="F13" s="3">
        <v>73</v>
      </c>
      <c r="G13" s="3">
        <v>75</v>
      </c>
      <c r="H13" s="3">
        <v>73</v>
      </c>
      <c r="I13" s="23">
        <v>81</v>
      </c>
      <c r="K13" s="3">
        <v>76</v>
      </c>
      <c r="L13" s="3">
        <v>76</v>
      </c>
      <c r="O13" s="5">
        <f>SUM(F13+G13+H13+K13+L13)</f>
        <v>373</v>
      </c>
      <c r="P13" s="12">
        <f>SUM(E13:M13)/COUNT(E13:M13)</f>
        <v>77.285714285714292</v>
      </c>
      <c r="Q13" s="12">
        <f>P13-$S$1</f>
        <v>7.2857142857142918</v>
      </c>
      <c r="R13" s="16">
        <f>C13+Q13</f>
        <v>33.585714285714289</v>
      </c>
    </row>
    <row r="14" spans="1:19" s="1" customFormat="1" ht="18" x14ac:dyDescent="0.35">
      <c r="A14" s="6">
        <v>10</v>
      </c>
      <c r="B14" s="3" t="s">
        <v>4</v>
      </c>
      <c r="C14" s="16">
        <v>32.799999999999997</v>
      </c>
      <c r="D14" s="3">
        <v>35</v>
      </c>
      <c r="E14" s="3"/>
      <c r="F14" s="3"/>
      <c r="G14" s="3">
        <v>68</v>
      </c>
      <c r="H14" s="3">
        <v>68</v>
      </c>
      <c r="I14" s="23">
        <v>85</v>
      </c>
      <c r="J14" s="3">
        <v>85</v>
      </c>
      <c r="K14" s="3">
        <v>77</v>
      </c>
      <c r="L14" s="3"/>
      <c r="M14" s="3">
        <v>77</v>
      </c>
      <c r="N14" s="3"/>
      <c r="O14" s="5">
        <f>SUM(G14+H14+J14+K14+M14)</f>
        <v>375</v>
      </c>
      <c r="P14" s="12">
        <f>SUM(E14:M14)/COUNT(E14:M14)</f>
        <v>76.666666666666671</v>
      </c>
      <c r="Q14" s="12">
        <f>P14-$S$1</f>
        <v>6.6666666666666714</v>
      </c>
      <c r="R14" s="16">
        <f>C14+Q14</f>
        <v>39.466666666666669</v>
      </c>
    </row>
    <row r="15" spans="1:19" x14ac:dyDescent="0.3">
      <c r="A15" s="6">
        <v>11</v>
      </c>
      <c r="B15" s="3" t="s">
        <v>20</v>
      </c>
      <c r="C15" s="16">
        <v>25.1</v>
      </c>
      <c r="D15" s="3">
        <v>27</v>
      </c>
      <c r="E15" s="3">
        <v>75</v>
      </c>
      <c r="F15" s="3">
        <v>78</v>
      </c>
      <c r="G15" s="3">
        <v>76</v>
      </c>
      <c r="H15" s="23">
        <v>81</v>
      </c>
      <c r="I15" s="23">
        <v>79</v>
      </c>
      <c r="J15" s="3">
        <v>74</v>
      </c>
      <c r="K15" s="3">
        <v>73</v>
      </c>
      <c r="L15" s="23">
        <v>80</v>
      </c>
      <c r="M15" s="23">
        <v>81</v>
      </c>
      <c r="O15" s="5">
        <f>SUM(E15+F15+G15+J15+K15)</f>
        <v>376</v>
      </c>
      <c r="P15" s="12"/>
    </row>
    <row r="16" spans="1:19" x14ac:dyDescent="0.3">
      <c r="A16" s="6">
        <v>12</v>
      </c>
      <c r="B16" s="3" t="s">
        <v>16</v>
      </c>
      <c r="C16" s="16">
        <v>29.1</v>
      </c>
      <c r="D16" s="3">
        <v>31</v>
      </c>
      <c r="F16" s="3">
        <v>79</v>
      </c>
      <c r="G16" s="3">
        <v>82</v>
      </c>
      <c r="H16" s="23">
        <v>84</v>
      </c>
      <c r="I16" s="3">
        <v>71</v>
      </c>
      <c r="J16" s="3">
        <v>81</v>
      </c>
      <c r="K16" s="3">
        <v>66</v>
      </c>
      <c r="L16" s="23">
        <v>87</v>
      </c>
      <c r="O16" s="5">
        <f>SUM(F16+G16+I16+J16+K16)</f>
        <v>379</v>
      </c>
      <c r="P16" s="12">
        <f>SUM(E16:M16)/COUNT(E16:M16)</f>
        <v>78.571428571428569</v>
      </c>
      <c r="R16" s="3">
        <f>COUNT(E16:M16)</f>
        <v>7</v>
      </c>
    </row>
    <row r="17" spans="1:18" x14ac:dyDescent="0.3">
      <c r="A17" s="6">
        <v>13</v>
      </c>
      <c r="B17" s="3" t="s">
        <v>5</v>
      </c>
      <c r="C17" s="16">
        <v>37.299999999999997</v>
      </c>
      <c r="D17" s="3">
        <v>44</v>
      </c>
      <c r="F17" s="23">
        <v>78</v>
      </c>
      <c r="G17" s="3">
        <v>75</v>
      </c>
      <c r="H17" s="3">
        <v>77</v>
      </c>
      <c r="J17" s="3">
        <v>77</v>
      </c>
      <c r="K17" s="3">
        <v>75</v>
      </c>
      <c r="L17" s="3">
        <v>75</v>
      </c>
      <c r="M17" s="23">
        <v>78</v>
      </c>
      <c r="O17" s="5">
        <f>SUM(G17+H17+J17+K17+L17)</f>
        <v>379</v>
      </c>
      <c r="P17" s="12"/>
      <c r="R17" s="3">
        <f>COUNT(E17:M17)</f>
        <v>7</v>
      </c>
    </row>
    <row r="18" spans="1:18" x14ac:dyDescent="0.3">
      <c r="A18" s="6">
        <v>14</v>
      </c>
      <c r="B18" s="4" t="s">
        <v>25</v>
      </c>
      <c r="C18" s="17">
        <v>33.4</v>
      </c>
      <c r="D18" s="4">
        <v>36</v>
      </c>
      <c r="E18" s="3">
        <v>80</v>
      </c>
      <c r="F18" s="23">
        <v>82</v>
      </c>
      <c r="H18" s="23">
        <v>82</v>
      </c>
      <c r="I18" s="3">
        <v>79</v>
      </c>
      <c r="J18" s="3">
        <v>74</v>
      </c>
      <c r="K18" s="3">
        <v>76</v>
      </c>
      <c r="M18" s="3">
        <v>72</v>
      </c>
      <c r="O18" s="5">
        <f>SUM(E18+I18+J18+K18+M18)</f>
        <v>381</v>
      </c>
    </row>
    <row r="19" spans="1:18" x14ac:dyDescent="0.3">
      <c r="A19" s="6">
        <v>15</v>
      </c>
      <c r="B19" s="4" t="s">
        <v>24</v>
      </c>
      <c r="C19" s="17">
        <v>32.9</v>
      </c>
      <c r="D19" s="4">
        <v>39</v>
      </c>
      <c r="E19" s="3">
        <v>80</v>
      </c>
      <c r="G19" s="23">
        <v>86</v>
      </c>
      <c r="H19" s="3">
        <v>77</v>
      </c>
      <c r="I19" s="3">
        <v>77</v>
      </c>
      <c r="J19" s="23">
        <v>83</v>
      </c>
      <c r="L19" s="3">
        <v>68</v>
      </c>
      <c r="M19" s="3">
        <v>80</v>
      </c>
      <c r="O19" s="5">
        <f>SUM(E19+H19+I19+L19+M19)</f>
        <v>382</v>
      </c>
      <c r="P19" s="12">
        <f>SUM(E19:M19)/COUNT(E19:M19)</f>
        <v>78.714285714285708</v>
      </c>
      <c r="R19" s="3">
        <f>COUNT(E19:M19)</f>
        <v>7</v>
      </c>
    </row>
    <row r="20" spans="1:18" s="1" customFormat="1" ht="18" x14ac:dyDescent="0.35">
      <c r="A20" s="6">
        <v>16</v>
      </c>
      <c r="B20" s="3" t="s">
        <v>19</v>
      </c>
      <c r="C20" s="16">
        <v>34.1</v>
      </c>
      <c r="D20" s="3">
        <v>37</v>
      </c>
      <c r="E20" s="3">
        <v>83</v>
      </c>
      <c r="F20" s="3"/>
      <c r="G20" s="3">
        <v>79</v>
      </c>
      <c r="H20" s="3">
        <v>86</v>
      </c>
      <c r="I20" s="3"/>
      <c r="J20" s="3"/>
      <c r="K20" s="3"/>
      <c r="L20" s="3">
        <v>78</v>
      </c>
      <c r="M20" s="3">
        <v>61</v>
      </c>
      <c r="N20" s="3"/>
      <c r="O20" s="5">
        <f>SUM(E20:M20)</f>
        <v>387</v>
      </c>
      <c r="P20" s="12">
        <f>SUM(E20:M20)/COUNT(E20:M20)</f>
        <v>77.400000000000006</v>
      </c>
      <c r="Q20" s="12">
        <f>P20-$S$1</f>
        <v>7.4000000000000057</v>
      </c>
      <c r="R20" s="16">
        <f>C20+Q20</f>
        <v>41.500000000000007</v>
      </c>
    </row>
    <row r="21" spans="1:18" x14ac:dyDescent="0.3">
      <c r="A21" s="6">
        <v>17</v>
      </c>
      <c r="B21" s="3" t="s">
        <v>11</v>
      </c>
      <c r="C21" s="16">
        <v>32.1</v>
      </c>
      <c r="D21" s="3">
        <v>38</v>
      </c>
      <c r="E21" s="3">
        <v>81</v>
      </c>
      <c r="I21" s="3">
        <v>91</v>
      </c>
      <c r="J21" s="3">
        <v>73</v>
      </c>
      <c r="L21" s="3">
        <v>72</v>
      </c>
      <c r="M21" s="3">
        <v>76</v>
      </c>
      <c r="O21" s="5">
        <f>SUM(E21:M21)</f>
        <v>393</v>
      </c>
      <c r="P21" s="12">
        <f>SUM(E21:M21)/COUNT(E21:M21)</f>
        <v>78.599999999999994</v>
      </c>
      <c r="R21" s="3">
        <f>COUNT(E21:M21)</f>
        <v>5</v>
      </c>
    </row>
    <row r="22" spans="1:18" x14ac:dyDescent="0.3">
      <c r="A22" s="6">
        <v>18</v>
      </c>
      <c r="B22" s="4" t="s">
        <v>22</v>
      </c>
      <c r="D22" s="4">
        <v>30</v>
      </c>
      <c r="E22" s="23">
        <v>84</v>
      </c>
      <c r="F22" s="3">
        <v>80</v>
      </c>
      <c r="G22" s="3">
        <v>78</v>
      </c>
      <c r="J22" s="3">
        <v>82</v>
      </c>
      <c r="K22" s="3">
        <v>80</v>
      </c>
      <c r="M22" s="3">
        <v>83</v>
      </c>
      <c r="O22" s="5">
        <f>SUM(F22+G22+J22+K22+M22)</f>
        <v>403</v>
      </c>
    </row>
    <row r="23" spans="1:18" x14ac:dyDescent="0.3">
      <c r="A23" s="6">
        <v>19</v>
      </c>
      <c r="B23" s="3" t="s">
        <v>6</v>
      </c>
      <c r="C23" s="16">
        <v>37.5</v>
      </c>
      <c r="D23" s="3">
        <v>44</v>
      </c>
      <c r="G23" s="3">
        <v>83</v>
      </c>
      <c r="H23" s="3">
        <v>75</v>
      </c>
      <c r="I23" s="3">
        <v>86</v>
      </c>
      <c r="J23" s="3">
        <v>87</v>
      </c>
      <c r="L23" s="23">
        <v>89</v>
      </c>
      <c r="M23" s="3">
        <v>81</v>
      </c>
      <c r="O23" s="5">
        <f>SUM(G23+H23+I23+J23+M23)</f>
        <v>412</v>
      </c>
    </row>
    <row r="24" spans="1:18" x14ac:dyDescent="0.3">
      <c r="A24" s="6">
        <v>20</v>
      </c>
      <c r="B24" s="3" t="s">
        <v>9</v>
      </c>
      <c r="C24" s="16">
        <v>48.2</v>
      </c>
      <c r="D24" s="3">
        <v>56</v>
      </c>
      <c r="G24" s="3">
        <v>87</v>
      </c>
      <c r="H24" s="3">
        <v>82</v>
      </c>
      <c r="I24" s="3">
        <v>85</v>
      </c>
      <c r="K24" s="3">
        <v>86</v>
      </c>
      <c r="M24" s="3">
        <v>79</v>
      </c>
      <c r="O24" s="5">
        <f>SUM(E24:M24)</f>
        <v>419</v>
      </c>
    </row>
    <row r="25" spans="1:18" x14ac:dyDescent="0.3">
      <c r="A25" s="6">
        <v>21</v>
      </c>
      <c r="B25" s="3" t="s">
        <v>12</v>
      </c>
      <c r="C25" s="16">
        <v>33.200000000000003</v>
      </c>
      <c r="D25" s="3">
        <v>34</v>
      </c>
      <c r="E25" s="3">
        <v>92</v>
      </c>
      <c r="F25" s="3">
        <v>93</v>
      </c>
      <c r="G25" s="3">
        <v>90</v>
      </c>
      <c r="J25" s="3">
        <v>91</v>
      </c>
      <c r="L25" s="23">
        <v>100</v>
      </c>
      <c r="M25" s="3">
        <v>94</v>
      </c>
      <c r="O25" s="5">
        <f>SUM(E25+F25+G25+J25+M25)</f>
        <v>460</v>
      </c>
    </row>
    <row r="26" spans="1:18" ht="15.6" x14ac:dyDescent="0.3">
      <c r="B26" s="22" t="s">
        <v>44</v>
      </c>
      <c r="C26" s="17"/>
      <c r="D26" s="4"/>
      <c r="P26" s="12"/>
      <c r="Q26" s="12"/>
      <c r="R26" s="16"/>
    </row>
    <row r="27" spans="1:18" s="1" customFormat="1" ht="18" x14ac:dyDescent="0.35">
      <c r="A27" s="6"/>
      <c r="B27" s="4" t="s">
        <v>40</v>
      </c>
      <c r="C27" s="17">
        <v>15</v>
      </c>
      <c r="D27" s="4">
        <v>16</v>
      </c>
      <c r="E27" s="3"/>
      <c r="F27" s="3"/>
      <c r="G27" s="3"/>
      <c r="H27" s="3">
        <v>74</v>
      </c>
      <c r="I27" s="3"/>
      <c r="J27" s="3">
        <v>77</v>
      </c>
      <c r="K27" s="3">
        <v>73</v>
      </c>
      <c r="L27" s="3">
        <v>69</v>
      </c>
      <c r="M27" s="3"/>
      <c r="N27" s="3"/>
      <c r="O27" s="5">
        <f>SUM(E27:M27)</f>
        <v>293</v>
      </c>
      <c r="P27" s="12"/>
      <c r="Q27" s="12"/>
      <c r="R27" s="16"/>
    </row>
    <row r="28" spans="1:18" x14ac:dyDescent="0.3">
      <c r="B28" s="3" t="s">
        <v>37</v>
      </c>
      <c r="C28" s="16">
        <v>17.600000000000001</v>
      </c>
      <c r="D28" s="3">
        <v>19</v>
      </c>
      <c r="E28" s="3">
        <v>76</v>
      </c>
      <c r="F28" s="3">
        <v>77</v>
      </c>
      <c r="G28" s="3">
        <v>75</v>
      </c>
      <c r="H28" s="3">
        <v>70</v>
      </c>
      <c r="O28" s="5">
        <f>SUM(E28:M28)</f>
        <v>298</v>
      </c>
    </row>
    <row r="29" spans="1:18" x14ac:dyDescent="0.3">
      <c r="B29" s="4" t="s">
        <v>38</v>
      </c>
      <c r="C29" s="17">
        <v>32.799999999999997</v>
      </c>
      <c r="D29" s="4">
        <v>35</v>
      </c>
      <c r="G29" s="3">
        <v>72</v>
      </c>
      <c r="H29" s="3">
        <v>74</v>
      </c>
      <c r="J29" s="3">
        <v>76</v>
      </c>
      <c r="K29" s="3">
        <v>79</v>
      </c>
      <c r="O29" s="5">
        <f>SUM(E29:M29)</f>
        <v>301</v>
      </c>
    </row>
    <row r="30" spans="1:18" x14ac:dyDescent="0.3">
      <c r="B30" s="3" t="s">
        <v>7</v>
      </c>
      <c r="C30" s="16">
        <v>27.4</v>
      </c>
      <c r="D30" s="3">
        <v>29</v>
      </c>
      <c r="F30" s="3">
        <v>78</v>
      </c>
      <c r="H30" s="3">
        <v>78</v>
      </c>
      <c r="K30" s="3">
        <v>72</v>
      </c>
      <c r="M30" s="3">
        <v>82</v>
      </c>
      <c r="O30" s="5">
        <f>SUM(E30:M30)</f>
        <v>310</v>
      </c>
    </row>
    <row r="31" spans="1:18" x14ac:dyDescent="0.3">
      <c r="A31" s="27"/>
      <c r="B31" s="3" t="s">
        <v>36</v>
      </c>
      <c r="C31" s="16">
        <v>37.5</v>
      </c>
      <c r="D31" s="3">
        <v>44</v>
      </c>
      <c r="E31" s="3">
        <v>90</v>
      </c>
      <c r="F31" s="3">
        <v>76</v>
      </c>
      <c r="G31" s="3">
        <v>75</v>
      </c>
      <c r="H31" s="3">
        <v>74</v>
      </c>
      <c r="O31" s="5">
        <f>SUM(E31:M31)</f>
        <v>315</v>
      </c>
      <c r="P31" s="12"/>
      <c r="R31" s="3">
        <f>COUNT(E31:M31)</f>
        <v>4</v>
      </c>
    </row>
    <row r="32" spans="1:18" ht="15.6" x14ac:dyDescent="0.3">
      <c r="B32" s="22" t="s">
        <v>45</v>
      </c>
      <c r="C32" s="17"/>
      <c r="D32" s="4"/>
      <c r="P32" s="12"/>
      <c r="Q32" s="12"/>
      <c r="R32" s="16"/>
    </row>
    <row r="33" spans="2:18" x14ac:dyDescent="0.3">
      <c r="B33" s="3" t="s">
        <v>34</v>
      </c>
      <c r="C33" s="16">
        <v>31.6</v>
      </c>
      <c r="D33" s="3">
        <v>37</v>
      </c>
      <c r="E33" s="3">
        <v>82</v>
      </c>
      <c r="G33" s="3">
        <v>71</v>
      </c>
      <c r="M33" s="3">
        <v>93</v>
      </c>
      <c r="O33" s="5">
        <f>SUM(E33:M33)</f>
        <v>246</v>
      </c>
    </row>
    <row r="34" spans="2:18" x14ac:dyDescent="0.3">
      <c r="B34" s="3" t="s">
        <v>41</v>
      </c>
      <c r="C34" s="16">
        <v>35.799999999999997</v>
      </c>
      <c r="D34" s="3">
        <v>38</v>
      </c>
      <c r="H34" s="3">
        <v>84</v>
      </c>
      <c r="L34" s="3">
        <v>89</v>
      </c>
      <c r="M34" s="3">
        <v>86</v>
      </c>
      <c r="O34" s="5">
        <f>SUM(E34:M34)</f>
        <v>259</v>
      </c>
    </row>
    <row r="35" spans="2:18" x14ac:dyDescent="0.3">
      <c r="B35" s="3" t="s">
        <v>8</v>
      </c>
      <c r="C35" s="16">
        <v>35.1</v>
      </c>
      <c r="D35" s="3">
        <v>38</v>
      </c>
      <c r="F35" s="3">
        <v>84</v>
      </c>
      <c r="G35" s="3">
        <v>82</v>
      </c>
      <c r="K35" s="3">
        <v>94</v>
      </c>
      <c r="O35" s="5">
        <f>SUM(E35:M35)</f>
        <v>260</v>
      </c>
    </row>
    <row r="36" spans="2:18" x14ac:dyDescent="0.3">
      <c r="B36" s="3" t="s">
        <v>42</v>
      </c>
      <c r="C36" s="16">
        <v>32.5</v>
      </c>
      <c r="D36" s="3">
        <v>35</v>
      </c>
      <c r="H36" s="3">
        <v>92</v>
      </c>
      <c r="J36" s="3">
        <v>91</v>
      </c>
      <c r="K36" s="3">
        <v>99</v>
      </c>
      <c r="O36" s="5">
        <f>SUM(E36:M36)</f>
        <v>282</v>
      </c>
      <c r="P36" s="12">
        <f>SUM(E36:M36)/COUNT(E36:M36)</f>
        <v>94</v>
      </c>
      <c r="R36" s="3">
        <f t="shared" ref="R36" si="3">COUNT(E36:M36)</f>
        <v>3</v>
      </c>
    </row>
    <row r="37" spans="2:18" x14ac:dyDescent="0.3">
      <c r="B37" s="4" t="s">
        <v>21</v>
      </c>
      <c r="C37" s="17">
        <v>42.6</v>
      </c>
      <c r="D37" s="4">
        <v>50</v>
      </c>
      <c r="E37" s="3">
        <v>95</v>
      </c>
      <c r="G37" s="3">
        <v>105</v>
      </c>
      <c r="M37" s="3">
        <v>95</v>
      </c>
      <c r="O37" s="5">
        <f>SUM(E37:M37)</f>
        <v>295</v>
      </c>
    </row>
    <row r="38" spans="2:18" ht="15.6" x14ac:dyDescent="0.3">
      <c r="B38" s="21" t="s">
        <v>46</v>
      </c>
      <c r="P38" s="12"/>
    </row>
    <row r="39" spans="2:18" x14ac:dyDescent="0.3">
      <c r="B39" s="3" t="s">
        <v>62</v>
      </c>
      <c r="C39" s="16">
        <v>23</v>
      </c>
      <c r="D39" s="3">
        <v>23</v>
      </c>
      <c r="L39" s="3">
        <v>72</v>
      </c>
      <c r="M39" s="3">
        <v>77</v>
      </c>
      <c r="O39" s="5">
        <f>SUM(E39:M39)</f>
        <v>149</v>
      </c>
    </row>
    <row r="40" spans="2:18" x14ac:dyDescent="0.3">
      <c r="B40" s="3" t="s">
        <v>13</v>
      </c>
      <c r="C40" s="16">
        <v>35.700000000000003</v>
      </c>
      <c r="D40" s="3">
        <v>38</v>
      </c>
      <c r="G40" s="3">
        <v>81</v>
      </c>
      <c r="M40" s="3">
        <v>71</v>
      </c>
      <c r="O40" s="5">
        <f>SUM(E40:M40)</f>
        <v>152</v>
      </c>
    </row>
    <row r="41" spans="2:18" x14ac:dyDescent="0.3">
      <c r="B41" s="3" t="s">
        <v>65</v>
      </c>
      <c r="C41" s="16">
        <v>22.6</v>
      </c>
      <c r="D41" s="3">
        <v>23</v>
      </c>
      <c r="L41" s="3">
        <v>82</v>
      </c>
      <c r="M41" s="3">
        <v>73</v>
      </c>
      <c r="O41" s="5">
        <f>SUM(E41:M41)</f>
        <v>155</v>
      </c>
    </row>
    <row r="42" spans="2:18" x14ac:dyDescent="0.3">
      <c r="B42" s="3" t="s">
        <v>63</v>
      </c>
      <c r="C42" s="16">
        <v>30.5</v>
      </c>
      <c r="D42" s="3">
        <v>36</v>
      </c>
      <c r="K42" s="3">
        <v>77</v>
      </c>
      <c r="L42" s="3">
        <v>79</v>
      </c>
      <c r="O42" s="5">
        <f>SUM(E42:M42)</f>
        <v>156</v>
      </c>
    </row>
    <row r="43" spans="2:18" x14ac:dyDescent="0.3">
      <c r="B43" s="3" t="s">
        <v>64</v>
      </c>
      <c r="C43" s="16">
        <v>27.5</v>
      </c>
      <c r="D43" s="3">
        <v>26</v>
      </c>
      <c r="K43" s="3">
        <v>78</v>
      </c>
      <c r="L43" s="3">
        <v>83</v>
      </c>
      <c r="O43" s="5">
        <f>SUM(E43:M43)</f>
        <v>161</v>
      </c>
    </row>
    <row r="44" spans="2:18" x14ac:dyDescent="0.3">
      <c r="B44" s="3" t="s">
        <v>67</v>
      </c>
      <c r="C44" s="16">
        <v>31.2</v>
      </c>
      <c r="D44" s="3">
        <v>33</v>
      </c>
      <c r="L44" s="3">
        <v>86</v>
      </c>
      <c r="M44" s="3">
        <v>89</v>
      </c>
      <c r="O44" s="5">
        <f>SUM(E44:M44)</f>
        <v>175</v>
      </c>
    </row>
    <row r="45" spans="2:18" ht="15.6" x14ac:dyDescent="0.3">
      <c r="B45" s="21" t="s">
        <v>47</v>
      </c>
    </row>
    <row r="46" spans="2:18" x14ac:dyDescent="0.3">
      <c r="B46" s="3" t="s">
        <v>55</v>
      </c>
      <c r="C46" s="16">
        <v>29.3</v>
      </c>
      <c r="D46" s="3">
        <v>31</v>
      </c>
      <c r="E46" s="3">
        <v>64</v>
      </c>
      <c r="O46" s="5">
        <f>SUM(E46:M46)</f>
        <v>64</v>
      </c>
    </row>
    <row r="47" spans="2:18" x14ac:dyDescent="0.3">
      <c r="B47" s="3" t="s">
        <v>68</v>
      </c>
      <c r="C47" s="16">
        <v>20.2</v>
      </c>
      <c r="D47" s="3">
        <v>21</v>
      </c>
      <c r="M47" s="3">
        <v>70</v>
      </c>
      <c r="O47" s="5">
        <f>SUM(E47:M47)</f>
        <v>70</v>
      </c>
    </row>
    <row r="48" spans="2:18" x14ac:dyDescent="0.3">
      <c r="B48" s="3" t="s">
        <v>56</v>
      </c>
      <c r="C48" s="16">
        <v>41</v>
      </c>
      <c r="D48" s="3">
        <v>44</v>
      </c>
      <c r="I48" s="3">
        <v>73</v>
      </c>
      <c r="O48" s="5">
        <f>SUM(E48:M48)</f>
        <v>73</v>
      </c>
    </row>
    <row r="49" spans="2:15" x14ac:dyDescent="0.3">
      <c r="B49" s="3" t="s">
        <v>33</v>
      </c>
      <c r="D49" s="3">
        <v>10</v>
      </c>
      <c r="E49" s="3">
        <v>74</v>
      </c>
      <c r="O49" s="5">
        <f>SUM(E49:M49)</f>
        <v>74</v>
      </c>
    </row>
    <row r="50" spans="2:15" x14ac:dyDescent="0.3">
      <c r="B50" s="3" t="s">
        <v>57</v>
      </c>
      <c r="C50" s="16">
        <v>25.7</v>
      </c>
      <c r="D50" s="3">
        <v>27</v>
      </c>
      <c r="J50" s="3">
        <v>75</v>
      </c>
      <c r="O50" s="5">
        <f>SUM(E50:M50)</f>
        <v>75</v>
      </c>
    </row>
    <row r="51" spans="2:15" x14ac:dyDescent="0.3">
      <c r="B51" s="3" t="s">
        <v>10</v>
      </c>
      <c r="C51" s="16">
        <v>40.700000000000003</v>
      </c>
      <c r="D51" s="3">
        <v>40</v>
      </c>
      <c r="F51" s="3">
        <v>75</v>
      </c>
      <c r="H51" s="4"/>
      <c r="O51" s="5">
        <f>SUM(E51:M51)</f>
        <v>75</v>
      </c>
    </row>
    <row r="52" spans="2:15" x14ac:dyDescent="0.3">
      <c r="B52" s="3" t="s">
        <v>69</v>
      </c>
      <c r="C52" s="16">
        <v>17</v>
      </c>
      <c r="D52" s="3">
        <v>18</v>
      </c>
      <c r="M52" s="3">
        <v>78</v>
      </c>
      <c r="O52" s="5">
        <f>SUM(E52:M52)</f>
        <v>78</v>
      </c>
    </row>
    <row r="53" spans="2:15" x14ac:dyDescent="0.3">
      <c r="B53" s="3" t="s">
        <v>58</v>
      </c>
      <c r="C53" s="16" t="s">
        <v>59</v>
      </c>
      <c r="D53" s="3" t="s">
        <v>59</v>
      </c>
      <c r="J53" s="3">
        <v>79</v>
      </c>
      <c r="O53" s="5">
        <f>SUM(E53:M53)</f>
        <v>79</v>
      </c>
    </row>
    <row r="54" spans="2:15" x14ac:dyDescent="0.3">
      <c r="B54" s="3" t="s">
        <v>60</v>
      </c>
      <c r="C54" s="16">
        <v>22.2</v>
      </c>
      <c r="D54" s="3">
        <v>24</v>
      </c>
      <c r="J54" s="3">
        <v>81</v>
      </c>
      <c r="O54" s="5">
        <f>SUM(E54:M54)</f>
        <v>81</v>
      </c>
    </row>
    <row r="55" spans="2:15" x14ac:dyDescent="0.3">
      <c r="B55" s="3" t="s">
        <v>49</v>
      </c>
      <c r="C55" s="16">
        <v>39.299999999999997</v>
      </c>
      <c r="D55" s="3">
        <v>45</v>
      </c>
      <c r="I55" s="3">
        <v>81</v>
      </c>
      <c r="O55" s="5">
        <f>SUM(E55:M55)</f>
        <v>81</v>
      </c>
    </row>
    <row r="56" spans="2:15" x14ac:dyDescent="0.3">
      <c r="B56" s="3" t="s">
        <v>66</v>
      </c>
      <c r="D56" s="3">
        <v>14</v>
      </c>
      <c r="L56" s="3">
        <v>86</v>
      </c>
      <c r="O56" s="5">
        <f>SUM(E56:M56)</f>
        <v>86</v>
      </c>
    </row>
    <row r="57" spans="2:15" x14ac:dyDescent="0.3">
      <c r="B57" s="3" t="s">
        <v>35</v>
      </c>
      <c r="C57" s="16">
        <v>37.5</v>
      </c>
      <c r="D57" s="3">
        <v>44</v>
      </c>
      <c r="E57" s="3">
        <v>87</v>
      </c>
      <c r="O57" s="5">
        <f>SUM(E57:M57)</f>
        <v>87</v>
      </c>
    </row>
    <row r="58" spans="2:15" x14ac:dyDescent="0.3">
      <c r="B58" s="3" t="s">
        <v>50</v>
      </c>
      <c r="C58" s="16">
        <v>36</v>
      </c>
      <c r="D58" s="3">
        <v>36</v>
      </c>
      <c r="I58" s="3">
        <v>109</v>
      </c>
      <c r="O58" s="5">
        <f>SUM(E58:M58)</f>
        <v>109</v>
      </c>
    </row>
    <row r="59" spans="2:15" x14ac:dyDescent="0.3">
      <c r="B59" s="3" t="s">
        <v>51</v>
      </c>
      <c r="C59" s="16">
        <v>30</v>
      </c>
      <c r="D59" s="3">
        <v>32</v>
      </c>
      <c r="I59" s="3">
        <v>111</v>
      </c>
      <c r="O59" s="5">
        <f>SUM(E59:M59)</f>
        <v>111</v>
      </c>
    </row>
  </sheetData>
  <sortState ref="B5:O25">
    <sortCondition ref="O5:O25"/>
    <sortCondition ref="D5:D25"/>
  </sortState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Resultat</vt:lpstr>
      <vt:lpstr>Resultat!Utskriftsområde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Lennart Olofsson</dc:creator>
  <cp:lastModifiedBy>Lennart Olofsson</cp:lastModifiedBy>
  <cp:lastPrinted>2022-11-15T10:40:56Z</cp:lastPrinted>
  <dcterms:created xsi:type="dcterms:W3CDTF">2019-03-11T16:27:58Z</dcterms:created>
  <dcterms:modified xsi:type="dcterms:W3CDTF">2022-11-21T16:03:37Z</dcterms:modified>
</cp:coreProperties>
</file>