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-Økonomi\Stævner\2024\Resultater\"/>
    </mc:Choice>
  </mc:AlternateContent>
  <xr:revisionPtr revIDLastSave="0" documentId="8_{6AE5DE1E-CCA2-4100-ADAC-74A8F1975CDF}" xr6:coauthVersionLast="47" xr6:coauthVersionMax="47" xr10:uidLastSave="{00000000-0000-0000-0000-000000000000}"/>
  <bookViews>
    <workbookView xWindow="28680" yWindow="-120" windowWidth="38640" windowHeight="21240" xr2:uid="{E61FD2E8-0A90-425B-805A-5BCBBEBA9F5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8" i="1"/>
  <c r="F77" i="1"/>
  <c r="F76" i="1"/>
  <c r="F72" i="1"/>
  <c r="F71" i="1"/>
  <c r="F79" i="1"/>
  <c r="F75" i="1"/>
  <c r="F74" i="1"/>
  <c r="F73" i="1"/>
  <c r="F85" i="1"/>
  <c r="F15" i="1"/>
  <c r="F14" i="1"/>
  <c r="F13" i="1"/>
  <c r="F66" i="1"/>
  <c r="F12" i="1"/>
  <c r="F11" i="1"/>
  <c r="F9" i="1"/>
  <c r="F8" i="1"/>
  <c r="F65" i="1"/>
  <c r="F63" i="1"/>
  <c r="F58" i="1"/>
  <c r="F57" i="1"/>
  <c r="F55" i="1"/>
  <c r="F53" i="1"/>
  <c r="F50" i="1"/>
  <c r="F46" i="1"/>
  <c r="F40" i="1"/>
  <c r="F39" i="1"/>
  <c r="F38" i="1"/>
  <c r="F37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<sst xmlns="http://schemas.openxmlformats.org/spreadsheetml/2006/main" count="254" uniqueCount="140">
  <si>
    <t>Navn</t>
  </si>
  <si>
    <t>Klasse</t>
  </si>
  <si>
    <t>Klub</t>
  </si>
  <si>
    <t>Patrulje</t>
  </si>
  <si>
    <t>Point</t>
  </si>
  <si>
    <t>Per Nielsen</t>
  </si>
  <si>
    <t>HMaB</t>
  </si>
  <si>
    <t>Odense Bueskytteklub</t>
  </si>
  <si>
    <t>Peter Hansen</t>
  </si>
  <si>
    <t>Trelde Næs</t>
  </si>
  <si>
    <t>Jan Dyse Nielsen</t>
  </si>
  <si>
    <t>Nykøbing Falster buelaug</t>
  </si>
  <si>
    <t>Niels Sejbjerg</t>
  </si>
  <si>
    <t>BK Gripen</t>
  </si>
  <si>
    <t>BJ</t>
  </si>
  <si>
    <t>Lyngby</t>
  </si>
  <si>
    <t>Peder Nielsen</t>
  </si>
  <si>
    <t>HMaC</t>
  </si>
  <si>
    <t>Midjyske Buejægere</t>
  </si>
  <si>
    <t>Erik P. Nielsen</t>
  </si>
  <si>
    <t>Nørre Snede Bueskyttelaug</t>
  </si>
  <si>
    <t>Michael Diemer</t>
  </si>
  <si>
    <t>HMaL</t>
  </si>
  <si>
    <t>Ærø Buelaug</t>
  </si>
  <si>
    <t>Poul Andersen,</t>
  </si>
  <si>
    <t>Kjell Persson</t>
  </si>
  <si>
    <t>Krianstad Bågskytteklub</t>
  </si>
  <si>
    <t>Torben Eskildsen</t>
  </si>
  <si>
    <t>Egon Persson</t>
  </si>
  <si>
    <t>Bent Bjerregaard</t>
  </si>
  <si>
    <t>Nykøbing Falster Bueskyttelaug</t>
  </si>
  <si>
    <t>Christian Lind</t>
  </si>
  <si>
    <t>Hvidovre Langbue Laug</t>
  </si>
  <si>
    <t>Michael Andersen</t>
  </si>
  <si>
    <t>John Merland</t>
  </si>
  <si>
    <t>Stig Ørum Christensen</t>
  </si>
  <si>
    <t>Christian Velasquez</t>
  </si>
  <si>
    <t>HMaT</t>
  </si>
  <si>
    <t>TB3D</t>
  </si>
  <si>
    <t>Tonny Petersen</t>
  </si>
  <si>
    <t xml:space="preserve">Flemming Halberg </t>
  </si>
  <si>
    <t>København</t>
  </si>
  <si>
    <t>Rune Skjemstad</t>
  </si>
  <si>
    <t>Aabenraa Bueskyttelaug</t>
  </si>
  <si>
    <t>Steen Hjuvler Nielsen</t>
  </si>
  <si>
    <t>Kalundborg Bueskytteforening</t>
  </si>
  <si>
    <t>Jens Martinussen</t>
  </si>
  <si>
    <t>Sorø</t>
  </si>
  <si>
    <t>Michael Svendsen</t>
  </si>
  <si>
    <t>Finn Ziemelis</t>
  </si>
  <si>
    <t>Jan Hansen</t>
  </si>
  <si>
    <t>Per Johansen</t>
  </si>
  <si>
    <t>Køge Bueskyttelaug</t>
  </si>
  <si>
    <t>Zibrandt Christensen</t>
  </si>
  <si>
    <t>HSB</t>
  </si>
  <si>
    <t>Sønderborg bueskytter</t>
  </si>
  <si>
    <t>Claus Suhr</t>
  </si>
  <si>
    <t>Nicklas Skjemstad</t>
  </si>
  <si>
    <t>Johan Peter Uldall Fynbo</t>
  </si>
  <si>
    <t>Tonny Gram</t>
  </si>
  <si>
    <t>HSC</t>
  </si>
  <si>
    <t>Åbenrå Bueskyttelaug</t>
  </si>
  <si>
    <t>Frederik Gram</t>
  </si>
  <si>
    <t xml:space="preserve">Jens Jørgensen </t>
  </si>
  <si>
    <t>Jack Lessow</t>
  </si>
  <si>
    <t>Klaes Andersen</t>
  </si>
  <si>
    <t>HSL</t>
  </si>
  <si>
    <t>Karsten Darré</t>
  </si>
  <si>
    <t>Jes Lysgaard</t>
  </si>
  <si>
    <t>Mathias Kolringen</t>
  </si>
  <si>
    <t>Brian Nielsen</t>
  </si>
  <si>
    <t>Olaf Sørensen</t>
  </si>
  <si>
    <t>Telde Næs</t>
  </si>
  <si>
    <t>Karsten Olsen</t>
  </si>
  <si>
    <t>Torben Andersen</t>
  </si>
  <si>
    <t>Mette Schjødt</t>
  </si>
  <si>
    <t>DSL</t>
  </si>
  <si>
    <t>Peter Mathiesen</t>
  </si>
  <si>
    <t>Jens Olsen</t>
  </si>
  <si>
    <t>HST</t>
  </si>
  <si>
    <t>Varde</t>
  </si>
  <si>
    <t>Morten Dausel</t>
  </si>
  <si>
    <t>Bjarne Klausen</t>
  </si>
  <si>
    <t>BB3D</t>
  </si>
  <si>
    <t>Jan Berg</t>
  </si>
  <si>
    <t>Mathies Nielsen</t>
  </si>
  <si>
    <t>Midtsjællands 3D skytter</t>
  </si>
  <si>
    <t>Martin Rex Brandtstrup</t>
  </si>
  <si>
    <t>Gladsaxe Bueskytteklub</t>
  </si>
  <si>
    <t>Morten Goa Andersen</t>
  </si>
  <si>
    <t>TBJ</t>
  </si>
  <si>
    <t>Sigurd G. Falck</t>
  </si>
  <si>
    <t>Hillerød</t>
  </si>
  <si>
    <t>Brian Christensen</t>
  </si>
  <si>
    <t>Kristian Larsen</t>
  </si>
  <si>
    <t>Jonas Lind</t>
  </si>
  <si>
    <t>Calle Kieler Jensen</t>
  </si>
  <si>
    <t>Sanne Jaqué</t>
  </si>
  <si>
    <t>Buejægerne Midtsjælland</t>
  </si>
  <si>
    <t>Ida Magdalene Hotvedt</t>
  </si>
  <si>
    <t>Linda Brun</t>
  </si>
  <si>
    <t>DSC</t>
  </si>
  <si>
    <t>Sisse Gram</t>
  </si>
  <si>
    <t>Jonathan Funk</t>
  </si>
  <si>
    <t>Tanja Skudstrup</t>
  </si>
  <si>
    <t>Mette Ørn</t>
  </si>
  <si>
    <t>Christian S Mortensen</t>
  </si>
  <si>
    <t>Tobias Halberg</t>
  </si>
  <si>
    <t>Rikke Holten</t>
  </si>
  <si>
    <t>DST</t>
  </si>
  <si>
    <t xml:space="preserve">Annette Svendsen </t>
  </si>
  <si>
    <t>Emma Vallée</t>
  </si>
  <si>
    <t>Sille Cecilie Dencker Hansen</t>
  </si>
  <si>
    <t>U21 DB</t>
  </si>
  <si>
    <t>Morgan Sørensen</t>
  </si>
  <si>
    <t>U12 HB</t>
  </si>
  <si>
    <t>Frederikssund Bueskydning</t>
  </si>
  <si>
    <t>Noah Svedstrup</t>
  </si>
  <si>
    <t>Felix Larsen</t>
  </si>
  <si>
    <t>Mathias Ziegler Elmsted</t>
  </si>
  <si>
    <t>U14 HR</t>
  </si>
  <si>
    <t>TIK Bueskydning</t>
  </si>
  <si>
    <t>My M Brandtstrup</t>
  </si>
  <si>
    <t>U12 DL</t>
  </si>
  <si>
    <t>Cecilia Suhl</t>
  </si>
  <si>
    <t>U12 DR</t>
  </si>
  <si>
    <t>Anna Minzari</t>
  </si>
  <si>
    <t>U14 DR</t>
  </si>
  <si>
    <t>Adam Dannerfjord</t>
  </si>
  <si>
    <t>U14 HC</t>
  </si>
  <si>
    <t>Oscar Grønning</t>
  </si>
  <si>
    <t>Mikkel L Christensen</t>
  </si>
  <si>
    <t>Kezia S Paulsen</t>
  </si>
  <si>
    <t>U16 DC</t>
  </si>
  <si>
    <t>Shonna Erica Herman</t>
  </si>
  <si>
    <t>U16 DR</t>
  </si>
  <si>
    <t>Andrea Buchardt</t>
  </si>
  <si>
    <t>U18 DC</t>
  </si>
  <si>
    <t>Lucas Henriksen</t>
  </si>
  <si>
    <t>U18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</si>
</sst>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5380-DA96-46CA-B8F3-ABA23ABA105B}">
  <dimension ref="A2:F85"/>
  <sheetViews>
    <sheetView tabSelected="1" workbookViewId="0"/>
  </sheetViews>
  <sheetFormatPr defaultRowHeight="13.2" x14ac:dyDescent="0.25"/>
  <cols>
    <col min="2" max="2" width="24.88671875" bestFit="1" customWidth="1"/>
    <col min="4" max="4" width="28" bestFit="1" customWidth="1"/>
  </cols>
  <sheetData>
    <row r="2" spans="1:6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x14ac:dyDescent="0.25">
      <c r="A3">
        <v>29</v>
      </c>
      <c r="B3" t="s">
        <v>94</v>
      </c>
      <c r="C3" t="s">
        <v>14</v>
      </c>
      <c r="D3" t="s">
        <v>86</v>
      </c>
      <c r="E3">
        <v>17</v>
      </c>
      <c r="F3">
        <v>448</v>
      </c>
    </row>
    <row r="4" spans="1:6" x14ac:dyDescent="0.25">
      <c r="A4">
        <v>36</v>
      </c>
      <c r="B4" t="s">
        <v>95</v>
      </c>
      <c r="C4" t="s">
        <v>14</v>
      </c>
      <c r="D4" t="s">
        <v>32</v>
      </c>
      <c r="E4">
        <v>17</v>
      </c>
      <c r="F4">
        <v>410</v>
      </c>
    </row>
    <row r="5" spans="1:6" x14ac:dyDescent="0.25">
      <c r="A5">
        <v>44</v>
      </c>
      <c r="B5" t="s">
        <v>96</v>
      </c>
      <c r="C5" t="s">
        <v>14</v>
      </c>
      <c r="D5" t="s">
        <v>7</v>
      </c>
      <c r="E5">
        <v>17</v>
      </c>
      <c r="F5">
        <v>428</v>
      </c>
    </row>
    <row r="6" spans="1:6" x14ac:dyDescent="0.25">
      <c r="A6">
        <v>28</v>
      </c>
      <c r="B6" t="s">
        <v>97</v>
      </c>
      <c r="C6" t="s">
        <v>14</v>
      </c>
      <c r="D6" t="s">
        <v>98</v>
      </c>
      <c r="E6">
        <v>17</v>
      </c>
      <c r="F6">
        <v>283</v>
      </c>
    </row>
    <row r="7" spans="1:6" x14ac:dyDescent="0.25">
      <c r="A7">
        <v>81</v>
      </c>
      <c r="B7" t="s">
        <v>99</v>
      </c>
      <c r="C7" t="s">
        <v>14</v>
      </c>
      <c r="D7" t="s">
        <v>15</v>
      </c>
      <c r="E7">
        <v>17</v>
      </c>
      <c r="F7">
        <v>402</v>
      </c>
    </row>
    <row r="8" spans="1:6" x14ac:dyDescent="0.25">
      <c r="A8">
        <v>34</v>
      </c>
      <c r="B8" t="s">
        <v>100</v>
      </c>
      <c r="C8" t="s">
        <v>101</v>
      </c>
      <c r="D8" t="s">
        <v>47</v>
      </c>
      <c r="E8">
        <v>18</v>
      </c>
      <c r="F8">
        <f>407-18</f>
        <v>389</v>
      </c>
    </row>
    <row r="9" spans="1:6" x14ac:dyDescent="0.25">
      <c r="A9">
        <v>39</v>
      </c>
      <c r="B9" t="s">
        <v>102</v>
      </c>
      <c r="C9" t="s">
        <v>101</v>
      </c>
      <c r="D9" t="s">
        <v>61</v>
      </c>
      <c r="E9">
        <v>18</v>
      </c>
      <c r="F9">
        <f>469-22</f>
        <v>447</v>
      </c>
    </row>
    <row r="10" spans="1:6" x14ac:dyDescent="0.25">
      <c r="A10">
        <v>14</v>
      </c>
      <c r="B10" t="s">
        <v>75</v>
      </c>
      <c r="C10" t="s">
        <v>76</v>
      </c>
      <c r="D10" t="s">
        <v>38</v>
      </c>
      <c r="E10">
        <v>12</v>
      </c>
      <c r="F10">
        <v>237</v>
      </c>
    </row>
    <row r="11" spans="1:6" x14ac:dyDescent="0.25">
      <c r="A11">
        <v>11</v>
      </c>
      <c r="B11" t="s">
        <v>104</v>
      </c>
      <c r="C11" t="s">
        <v>76</v>
      </c>
      <c r="D11" t="s">
        <v>41</v>
      </c>
      <c r="E11">
        <v>19</v>
      </c>
      <c r="F11">
        <f>210-20</f>
        <v>190</v>
      </c>
    </row>
    <row r="12" spans="1:6" x14ac:dyDescent="0.25">
      <c r="A12">
        <v>84</v>
      </c>
      <c r="B12" t="s">
        <v>105</v>
      </c>
      <c r="C12" t="s">
        <v>76</v>
      </c>
      <c r="D12" t="s">
        <v>15</v>
      </c>
      <c r="E12">
        <v>19</v>
      </c>
      <c r="F12">
        <f>174-5</f>
        <v>169</v>
      </c>
    </row>
    <row r="13" spans="1:6" x14ac:dyDescent="0.25">
      <c r="A13">
        <v>3</v>
      </c>
      <c r="B13" t="s">
        <v>108</v>
      </c>
      <c r="C13" t="s">
        <v>109</v>
      </c>
      <c r="D13" t="s">
        <v>41</v>
      </c>
      <c r="E13">
        <v>20</v>
      </c>
      <c r="F13">
        <f>341-19</f>
        <v>322</v>
      </c>
    </row>
    <row r="14" spans="1:6" x14ac:dyDescent="0.25">
      <c r="A14">
        <v>49</v>
      </c>
      <c r="B14" t="s">
        <v>110</v>
      </c>
      <c r="C14" t="s">
        <v>109</v>
      </c>
      <c r="D14" t="s">
        <v>43</v>
      </c>
      <c r="E14">
        <v>20</v>
      </c>
      <c r="F14">
        <f>344-5</f>
        <v>339</v>
      </c>
    </row>
    <row r="15" spans="1:6" x14ac:dyDescent="0.25">
      <c r="A15">
        <v>88</v>
      </c>
      <c r="B15" t="s">
        <v>111</v>
      </c>
      <c r="C15" t="s">
        <v>109</v>
      </c>
      <c r="D15" t="s">
        <v>13</v>
      </c>
      <c r="E15">
        <v>20</v>
      </c>
      <c r="F15">
        <f>190-10</f>
        <v>180</v>
      </c>
    </row>
    <row r="16" spans="1:6" x14ac:dyDescent="0.25">
      <c r="A16">
        <v>45</v>
      </c>
      <c r="B16" t="s">
        <v>5</v>
      </c>
      <c r="C16" t="s">
        <v>6</v>
      </c>
      <c r="D16" t="s">
        <v>7</v>
      </c>
      <c r="E16">
        <v>1</v>
      </c>
      <c r="F16">
        <f>386-20</f>
        <v>366</v>
      </c>
    </row>
    <row r="17" spans="1:6" x14ac:dyDescent="0.25">
      <c r="A17">
        <v>18</v>
      </c>
      <c r="B17" t="s">
        <v>8</v>
      </c>
      <c r="C17" t="s">
        <v>6</v>
      </c>
      <c r="D17" t="s">
        <v>9</v>
      </c>
      <c r="E17">
        <v>1</v>
      </c>
      <c r="F17">
        <f>336-10</f>
        <v>326</v>
      </c>
    </row>
    <row r="18" spans="1:6" x14ac:dyDescent="0.25">
      <c r="A18">
        <v>52</v>
      </c>
      <c r="B18" t="s">
        <v>10</v>
      </c>
      <c r="C18" t="s">
        <v>6</v>
      </c>
      <c r="D18" t="s">
        <v>11</v>
      </c>
      <c r="E18">
        <v>1</v>
      </c>
      <c r="F18">
        <f>314-10</f>
        <v>304</v>
      </c>
    </row>
    <row r="19" spans="1:6" x14ac:dyDescent="0.25">
      <c r="A19">
        <v>67</v>
      </c>
      <c r="B19" t="s">
        <v>12</v>
      </c>
      <c r="C19" t="s">
        <v>6</v>
      </c>
      <c r="D19" t="s">
        <v>13</v>
      </c>
      <c r="E19">
        <v>1</v>
      </c>
      <c r="F19">
        <f>112-13</f>
        <v>99</v>
      </c>
    </row>
    <row r="20" spans="1:6" x14ac:dyDescent="0.25">
      <c r="A20">
        <v>51</v>
      </c>
      <c r="B20" t="s">
        <v>16</v>
      </c>
      <c r="C20" t="s">
        <v>17</v>
      </c>
      <c r="D20" t="s">
        <v>18</v>
      </c>
      <c r="E20">
        <v>2</v>
      </c>
      <c r="F20">
        <f>413-16</f>
        <v>397</v>
      </c>
    </row>
    <row r="21" spans="1:6" x14ac:dyDescent="0.25">
      <c r="A21">
        <v>55</v>
      </c>
      <c r="B21" t="s">
        <v>19</v>
      </c>
      <c r="C21" t="s">
        <v>17</v>
      </c>
      <c r="D21" t="s">
        <v>20</v>
      </c>
      <c r="E21">
        <v>2</v>
      </c>
      <c r="F21">
        <f>486-18</f>
        <v>468</v>
      </c>
    </row>
    <row r="22" spans="1:6" x14ac:dyDescent="0.25">
      <c r="A22">
        <v>21</v>
      </c>
      <c r="B22" t="s">
        <v>21</v>
      </c>
      <c r="C22" t="s">
        <v>22</v>
      </c>
      <c r="D22" t="s">
        <v>23</v>
      </c>
      <c r="E22">
        <v>3</v>
      </c>
      <c r="F22">
        <f>352-18</f>
        <v>334</v>
      </c>
    </row>
    <row r="23" spans="1:6" x14ac:dyDescent="0.25">
      <c r="A23">
        <v>22</v>
      </c>
      <c r="B23" t="s">
        <v>24</v>
      </c>
      <c r="C23" t="s">
        <v>22</v>
      </c>
      <c r="D23" t="s">
        <v>23</v>
      </c>
      <c r="E23">
        <v>4</v>
      </c>
      <c r="F23">
        <f>311-16</f>
        <v>295</v>
      </c>
    </row>
    <row r="24" spans="1:6" x14ac:dyDescent="0.25">
      <c r="A24">
        <v>68</v>
      </c>
      <c r="B24" t="s">
        <v>25</v>
      </c>
      <c r="C24" t="s">
        <v>22</v>
      </c>
      <c r="D24" t="s">
        <v>26</v>
      </c>
      <c r="E24">
        <v>4</v>
      </c>
      <c r="F24">
        <f>305-11</f>
        <v>294</v>
      </c>
    </row>
    <row r="25" spans="1:6" x14ac:dyDescent="0.25">
      <c r="A25">
        <v>27</v>
      </c>
      <c r="B25" t="s">
        <v>27</v>
      </c>
      <c r="C25" t="s">
        <v>22</v>
      </c>
      <c r="D25" t="s">
        <v>15</v>
      </c>
      <c r="E25">
        <v>4</v>
      </c>
      <c r="F25">
        <f>298-10</f>
        <v>288</v>
      </c>
    </row>
    <row r="26" spans="1:6" x14ac:dyDescent="0.25">
      <c r="A26">
        <v>69</v>
      </c>
      <c r="B26" t="s">
        <v>28</v>
      </c>
      <c r="C26" t="s">
        <v>22</v>
      </c>
      <c r="D26" t="s">
        <v>26</v>
      </c>
      <c r="E26">
        <v>3</v>
      </c>
      <c r="F26">
        <f>296-18</f>
        <v>278</v>
      </c>
    </row>
    <row r="27" spans="1:6" x14ac:dyDescent="0.25">
      <c r="A27">
        <v>58</v>
      </c>
      <c r="B27" t="s">
        <v>29</v>
      </c>
      <c r="C27" t="s">
        <v>22</v>
      </c>
      <c r="D27" t="s">
        <v>30</v>
      </c>
      <c r="E27">
        <v>3</v>
      </c>
      <c r="F27">
        <f>257-16</f>
        <v>241</v>
      </c>
    </row>
    <row r="28" spans="1:6" x14ac:dyDescent="0.25">
      <c r="A28">
        <v>37</v>
      </c>
      <c r="B28" t="s">
        <v>31</v>
      </c>
      <c r="C28" t="s">
        <v>22</v>
      </c>
      <c r="D28" t="s">
        <v>32</v>
      </c>
      <c r="E28">
        <v>3</v>
      </c>
      <c r="F28">
        <f>250-13</f>
        <v>237</v>
      </c>
    </row>
    <row r="29" spans="1:6" x14ac:dyDescent="0.25">
      <c r="A29">
        <v>90</v>
      </c>
      <c r="B29" t="s">
        <v>33</v>
      </c>
      <c r="C29" t="s">
        <v>22</v>
      </c>
      <c r="D29" t="s">
        <v>15</v>
      </c>
      <c r="E29">
        <v>5</v>
      </c>
      <c r="F29">
        <f>230-5</f>
        <v>225</v>
      </c>
    </row>
    <row r="30" spans="1:6" x14ac:dyDescent="0.25">
      <c r="A30">
        <v>82</v>
      </c>
      <c r="B30" t="s">
        <v>34</v>
      </c>
      <c r="C30" t="s">
        <v>22</v>
      </c>
      <c r="D30" t="s">
        <v>15</v>
      </c>
      <c r="E30">
        <v>12</v>
      </c>
      <c r="F30">
        <v>219</v>
      </c>
    </row>
    <row r="31" spans="1:6" x14ac:dyDescent="0.25">
      <c r="A31">
        <v>25</v>
      </c>
      <c r="B31" t="s">
        <v>35</v>
      </c>
      <c r="C31" t="s">
        <v>22</v>
      </c>
      <c r="D31" t="s">
        <v>23</v>
      </c>
      <c r="E31">
        <v>5</v>
      </c>
      <c r="F31">
        <f>212-5</f>
        <v>207</v>
      </c>
    </row>
    <row r="32" spans="1:6" x14ac:dyDescent="0.25">
      <c r="A32">
        <v>38</v>
      </c>
      <c r="B32" t="s">
        <v>36</v>
      </c>
      <c r="C32" t="s">
        <v>37</v>
      </c>
      <c r="D32" t="s">
        <v>38</v>
      </c>
      <c r="E32">
        <v>5</v>
      </c>
      <c r="F32">
        <f>345-0</f>
        <v>345</v>
      </c>
    </row>
    <row r="33" spans="1:6" x14ac:dyDescent="0.25">
      <c r="A33">
        <v>66</v>
      </c>
      <c r="B33" t="s">
        <v>39</v>
      </c>
      <c r="C33" t="s">
        <v>37</v>
      </c>
      <c r="D33" t="s">
        <v>38</v>
      </c>
      <c r="E33">
        <v>14</v>
      </c>
      <c r="F33">
        <f>359-16</f>
        <v>343</v>
      </c>
    </row>
    <row r="34" spans="1:6" x14ac:dyDescent="0.25">
      <c r="A34">
        <v>16</v>
      </c>
      <c r="B34" t="s">
        <v>40</v>
      </c>
      <c r="C34" t="s">
        <v>37</v>
      </c>
      <c r="D34" t="s">
        <v>41</v>
      </c>
      <c r="E34">
        <v>6</v>
      </c>
      <c r="F34">
        <f>312-5</f>
        <v>307</v>
      </c>
    </row>
    <row r="35" spans="1:6" x14ac:dyDescent="0.25">
      <c r="A35">
        <v>48</v>
      </c>
      <c r="B35" t="s">
        <v>42</v>
      </c>
      <c r="C35" t="s">
        <v>37</v>
      </c>
      <c r="D35" t="s">
        <v>43</v>
      </c>
      <c r="E35">
        <v>7</v>
      </c>
      <c r="F35">
        <v>302</v>
      </c>
    </row>
    <row r="36" spans="1:6" x14ac:dyDescent="0.25">
      <c r="A36">
        <v>13</v>
      </c>
      <c r="B36" t="s">
        <v>44</v>
      </c>
      <c r="C36" t="s">
        <v>37</v>
      </c>
      <c r="D36" t="s">
        <v>45</v>
      </c>
      <c r="E36">
        <v>7</v>
      </c>
      <c r="F36">
        <v>292</v>
      </c>
    </row>
    <row r="37" spans="1:6" x14ac:dyDescent="0.25">
      <c r="A37">
        <v>65</v>
      </c>
      <c r="B37" t="s">
        <v>46</v>
      </c>
      <c r="C37" t="s">
        <v>37</v>
      </c>
      <c r="D37" t="s">
        <v>47</v>
      </c>
      <c r="E37">
        <v>6</v>
      </c>
      <c r="F37">
        <f>279-19</f>
        <v>260</v>
      </c>
    </row>
    <row r="38" spans="1:6" x14ac:dyDescent="0.25">
      <c r="A38">
        <v>47</v>
      </c>
      <c r="B38" t="s">
        <v>48</v>
      </c>
      <c r="C38" t="s">
        <v>37</v>
      </c>
      <c r="D38" t="s">
        <v>43</v>
      </c>
      <c r="E38">
        <v>6</v>
      </c>
      <c r="F38">
        <f>263-10</f>
        <v>253</v>
      </c>
    </row>
    <row r="39" spans="1:6" x14ac:dyDescent="0.25">
      <c r="A39">
        <v>63</v>
      </c>
      <c r="B39" t="s">
        <v>49</v>
      </c>
      <c r="C39" t="s">
        <v>37</v>
      </c>
      <c r="D39" t="s">
        <v>41</v>
      </c>
      <c r="E39">
        <v>5</v>
      </c>
      <c r="F39">
        <f>252-15</f>
        <v>237</v>
      </c>
    </row>
    <row r="40" spans="1:6" x14ac:dyDescent="0.25">
      <c r="A40">
        <v>54</v>
      </c>
      <c r="B40" t="s">
        <v>50</v>
      </c>
      <c r="C40" t="s">
        <v>37</v>
      </c>
      <c r="D40" t="s">
        <v>41</v>
      </c>
      <c r="E40">
        <v>6</v>
      </c>
      <c r="F40">
        <f>235-5</f>
        <v>230</v>
      </c>
    </row>
    <row r="41" spans="1:6" x14ac:dyDescent="0.25">
      <c r="A41">
        <v>42</v>
      </c>
      <c r="B41" t="s">
        <v>51</v>
      </c>
      <c r="C41" t="s">
        <v>37</v>
      </c>
      <c r="D41" t="s">
        <v>52</v>
      </c>
      <c r="E41">
        <v>7</v>
      </c>
      <c r="F41">
        <v>214</v>
      </c>
    </row>
    <row r="42" spans="1:6" x14ac:dyDescent="0.25">
      <c r="A42">
        <v>87</v>
      </c>
      <c r="B42" t="s">
        <v>53</v>
      </c>
      <c r="C42" t="s">
        <v>54</v>
      </c>
      <c r="D42" t="s">
        <v>55</v>
      </c>
      <c r="E42">
        <v>8</v>
      </c>
      <c r="F42">
        <v>414</v>
      </c>
    </row>
    <row r="43" spans="1:6" x14ac:dyDescent="0.25">
      <c r="A43">
        <v>10</v>
      </c>
      <c r="B43" t="s">
        <v>56</v>
      </c>
      <c r="C43" t="s">
        <v>54</v>
      </c>
      <c r="D43" t="s">
        <v>41</v>
      </c>
      <c r="E43">
        <v>8</v>
      </c>
      <c r="F43">
        <v>326</v>
      </c>
    </row>
    <row r="44" spans="1:6" x14ac:dyDescent="0.25">
      <c r="A44">
        <v>50</v>
      </c>
      <c r="B44" t="s">
        <v>57</v>
      </c>
      <c r="C44" t="s">
        <v>54</v>
      </c>
      <c r="D44" t="s">
        <v>43</v>
      </c>
      <c r="E44">
        <v>8</v>
      </c>
      <c r="F44">
        <v>218</v>
      </c>
    </row>
    <row r="45" spans="1:6" x14ac:dyDescent="0.25">
      <c r="A45">
        <v>40</v>
      </c>
      <c r="B45" t="s">
        <v>59</v>
      </c>
      <c r="C45" t="s">
        <v>60</v>
      </c>
      <c r="D45" t="s">
        <v>61</v>
      </c>
      <c r="E45">
        <v>9</v>
      </c>
      <c r="F45">
        <v>451</v>
      </c>
    </row>
    <row r="46" spans="1:6" x14ac:dyDescent="0.25">
      <c r="A46">
        <v>91</v>
      </c>
      <c r="B46" t="s">
        <v>62</v>
      </c>
      <c r="C46" t="s">
        <v>60</v>
      </c>
      <c r="D46" t="s">
        <v>43</v>
      </c>
      <c r="E46">
        <v>18</v>
      </c>
      <c r="F46">
        <f>441-20</f>
        <v>421</v>
      </c>
    </row>
    <row r="47" spans="1:6" x14ac:dyDescent="0.25">
      <c r="A47">
        <v>32</v>
      </c>
      <c r="B47" t="s">
        <v>63</v>
      </c>
      <c r="C47" t="s">
        <v>60</v>
      </c>
      <c r="D47" t="s">
        <v>47</v>
      </c>
      <c r="E47">
        <v>9</v>
      </c>
      <c r="F47">
        <v>413</v>
      </c>
    </row>
    <row r="48" spans="1:6" x14ac:dyDescent="0.25">
      <c r="A48">
        <v>33</v>
      </c>
      <c r="B48" t="s">
        <v>64</v>
      </c>
      <c r="C48" t="s">
        <v>60</v>
      </c>
      <c r="D48" t="s">
        <v>47</v>
      </c>
      <c r="E48">
        <v>9</v>
      </c>
      <c r="F48">
        <v>365</v>
      </c>
    </row>
    <row r="49" spans="1:6" x14ac:dyDescent="0.25">
      <c r="A49">
        <v>83</v>
      </c>
      <c r="B49" t="s">
        <v>103</v>
      </c>
      <c r="C49" t="s">
        <v>60</v>
      </c>
      <c r="D49" t="s">
        <v>15</v>
      </c>
      <c r="E49">
        <v>9</v>
      </c>
      <c r="F49">
        <v>350</v>
      </c>
    </row>
    <row r="50" spans="1:6" x14ac:dyDescent="0.25">
      <c r="A50">
        <v>56</v>
      </c>
      <c r="B50" t="s">
        <v>65</v>
      </c>
      <c r="C50" t="s">
        <v>66</v>
      </c>
      <c r="D50" t="s">
        <v>30</v>
      </c>
      <c r="E50">
        <v>11</v>
      </c>
      <c r="F50">
        <f>354-8</f>
        <v>346</v>
      </c>
    </row>
    <row r="51" spans="1:6" x14ac:dyDescent="0.25">
      <c r="A51">
        <v>31</v>
      </c>
      <c r="B51" t="s">
        <v>67</v>
      </c>
      <c r="C51" t="s">
        <v>66</v>
      </c>
      <c r="D51" t="s">
        <v>38</v>
      </c>
      <c r="E51">
        <v>10</v>
      </c>
      <c r="F51">
        <v>323</v>
      </c>
    </row>
    <row r="52" spans="1:6" x14ac:dyDescent="0.25">
      <c r="A52">
        <v>15</v>
      </c>
      <c r="B52" t="s">
        <v>68</v>
      </c>
      <c r="C52" t="s">
        <v>66</v>
      </c>
      <c r="D52" t="s">
        <v>38</v>
      </c>
      <c r="E52">
        <v>12</v>
      </c>
      <c r="F52">
        <v>320</v>
      </c>
    </row>
    <row r="53" spans="1:6" x14ac:dyDescent="0.25">
      <c r="A53">
        <v>24</v>
      </c>
      <c r="B53" t="s">
        <v>69</v>
      </c>
      <c r="C53" t="s">
        <v>66</v>
      </c>
      <c r="D53" t="s">
        <v>15</v>
      </c>
      <c r="E53">
        <v>11</v>
      </c>
      <c r="F53">
        <f>324-16</f>
        <v>308</v>
      </c>
    </row>
    <row r="54" spans="1:6" x14ac:dyDescent="0.25">
      <c r="A54">
        <v>57</v>
      </c>
      <c r="B54" t="s">
        <v>70</v>
      </c>
      <c r="C54" t="s">
        <v>66</v>
      </c>
      <c r="D54" t="s">
        <v>30</v>
      </c>
      <c r="E54">
        <v>10</v>
      </c>
      <c r="F54">
        <v>301</v>
      </c>
    </row>
    <row r="55" spans="1:6" x14ac:dyDescent="0.25">
      <c r="A55">
        <v>19</v>
      </c>
      <c r="B55" t="s">
        <v>71</v>
      </c>
      <c r="C55" t="s">
        <v>66</v>
      </c>
      <c r="D55" t="s">
        <v>72</v>
      </c>
      <c r="E55">
        <v>11</v>
      </c>
      <c r="F55">
        <f>316-15</f>
        <v>301</v>
      </c>
    </row>
    <row r="56" spans="1:6" x14ac:dyDescent="0.25">
      <c r="A56">
        <v>64</v>
      </c>
      <c r="B56" t="s">
        <v>73</v>
      </c>
      <c r="C56" t="s">
        <v>66</v>
      </c>
      <c r="D56" t="s">
        <v>41</v>
      </c>
      <c r="E56">
        <v>10</v>
      </c>
      <c r="F56">
        <v>299</v>
      </c>
    </row>
    <row r="57" spans="1:6" x14ac:dyDescent="0.25">
      <c r="A57">
        <v>12</v>
      </c>
      <c r="B57" t="s">
        <v>74</v>
      </c>
      <c r="C57" t="s">
        <v>66</v>
      </c>
      <c r="D57" t="s">
        <v>41</v>
      </c>
      <c r="E57">
        <v>11</v>
      </c>
      <c r="F57">
        <f>290-15</f>
        <v>275</v>
      </c>
    </row>
    <row r="58" spans="1:6" x14ac:dyDescent="0.25">
      <c r="A58">
        <v>35</v>
      </c>
      <c r="B58" t="s">
        <v>77</v>
      </c>
      <c r="C58" t="s">
        <v>66</v>
      </c>
      <c r="D58" t="s">
        <v>32</v>
      </c>
      <c r="E58">
        <v>19</v>
      </c>
      <c r="F58">
        <f>264-5</f>
        <v>259</v>
      </c>
    </row>
    <row r="59" spans="1:6" x14ac:dyDescent="0.25">
      <c r="A59">
        <v>46</v>
      </c>
      <c r="B59" t="s">
        <v>106</v>
      </c>
      <c r="C59" t="s">
        <v>66</v>
      </c>
      <c r="D59" t="s">
        <v>38</v>
      </c>
      <c r="E59">
        <v>10</v>
      </c>
      <c r="F59">
        <v>226</v>
      </c>
    </row>
    <row r="60" spans="1:6" x14ac:dyDescent="0.25">
      <c r="A60">
        <v>43</v>
      </c>
      <c r="B60" t="s">
        <v>78</v>
      </c>
      <c r="C60" t="s">
        <v>79</v>
      </c>
      <c r="D60" t="s">
        <v>80</v>
      </c>
      <c r="E60">
        <v>13</v>
      </c>
      <c r="F60">
        <v>397</v>
      </c>
    </row>
    <row r="61" spans="1:6" x14ac:dyDescent="0.25">
      <c r="A61">
        <v>2</v>
      </c>
      <c r="B61" t="s">
        <v>81</v>
      </c>
      <c r="C61" t="s">
        <v>79</v>
      </c>
      <c r="D61" t="s">
        <v>38</v>
      </c>
      <c r="E61">
        <v>13</v>
      </c>
      <c r="F61">
        <v>380</v>
      </c>
    </row>
    <row r="62" spans="1:6" x14ac:dyDescent="0.25">
      <c r="A62">
        <v>30</v>
      </c>
      <c r="B62" t="s">
        <v>82</v>
      </c>
      <c r="C62" t="s">
        <v>79</v>
      </c>
      <c r="D62" t="s">
        <v>83</v>
      </c>
      <c r="E62">
        <v>13</v>
      </c>
      <c r="F62">
        <v>373</v>
      </c>
    </row>
    <row r="63" spans="1:6" x14ac:dyDescent="0.25">
      <c r="A63">
        <v>7</v>
      </c>
      <c r="B63" t="s">
        <v>84</v>
      </c>
      <c r="C63" t="s">
        <v>79</v>
      </c>
      <c r="D63" t="s">
        <v>15</v>
      </c>
      <c r="E63">
        <v>14</v>
      </c>
      <c r="F63">
        <f>337-15</f>
        <v>322</v>
      </c>
    </row>
    <row r="64" spans="1:6" x14ac:dyDescent="0.25">
      <c r="A64">
        <v>93</v>
      </c>
      <c r="B64" t="s">
        <v>85</v>
      </c>
      <c r="C64" t="s">
        <v>79</v>
      </c>
      <c r="D64" t="s">
        <v>86</v>
      </c>
      <c r="E64">
        <v>13</v>
      </c>
      <c r="F64">
        <v>267</v>
      </c>
    </row>
    <row r="65" spans="1:6" x14ac:dyDescent="0.25">
      <c r="A65">
        <v>73</v>
      </c>
      <c r="B65" t="s">
        <v>87</v>
      </c>
      <c r="C65" t="s">
        <v>79</v>
      </c>
      <c r="D65" t="s">
        <v>88</v>
      </c>
      <c r="E65">
        <v>22</v>
      </c>
      <c r="F65">
        <f>236-10</f>
        <v>226</v>
      </c>
    </row>
    <row r="66" spans="1:6" x14ac:dyDescent="0.25">
      <c r="A66">
        <v>17</v>
      </c>
      <c r="B66" t="s">
        <v>107</v>
      </c>
      <c r="C66" t="s">
        <v>79</v>
      </c>
      <c r="D66" t="s">
        <v>41</v>
      </c>
      <c r="E66">
        <v>14</v>
      </c>
      <c r="F66">
        <f>211-10</f>
        <v>201</v>
      </c>
    </row>
    <row r="67" spans="1:6" x14ac:dyDescent="0.25">
      <c r="A67">
        <v>8</v>
      </c>
      <c r="B67" t="s">
        <v>89</v>
      </c>
      <c r="C67" t="s">
        <v>90</v>
      </c>
      <c r="D67" t="s">
        <v>38</v>
      </c>
      <c r="E67">
        <v>16</v>
      </c>
      <c r="F67">
        <v>379</v>
      </c>
    </row>
    <row r="68" spans="1:6" x14ac:dyDescent="0.25">
      <c r="A68">
        <v>6</v>
      </c>
      <c r="B68" t="s">
        <v>91</v>
      </c>
      <c r="C68" t="s">
        <v>90</v>
      </c>
      <c r="D68" t="s">
        <v>92</v>
      </c>
      <c r="E68">
        <v>16</v>
      </c>
      <c r="F68">
        <v>332</v>
      </c>
    </row>
    <row r="69" spans="1:6" x14ac:dyDescent="0.25">
      <c r="A69">
        <v>9</v>
      </c>
      <c r="B69" t="s">
        <v>93</v>
      </c>
      <c r="C69" t="s">
        <v>90</v>
      </c>
      <c r="D69" t="s">
        <v>38</v>
      </c>
      <c r="E69">
        <v>16</v>
      </c>
      <c r="F69">
        <v>295</v>
      </c>
    </row>
    <row r="70" spans="1:6" x14ac:dyDescent="0.25">
      <c r="A70">
        <v>20</v>
      </c>
      <c r="B70" t="s">
        <v>58</v>
      </c>
      <c r="C70" t="s">
        <v>90</v>
      </c>
      <c r="D70" t="s">
        <v>38</v>
      </c>
      <c r="E70">
        <v>16</v>
      </c>
      <c r="F70">
        <v>231</v>
      </c>
    </row>
    <row r="71" spans="1:6" x14ac:dyDescent="0.25">
      <c r="A71">
        <v>72</v>
      </c>
      <c r="B71" t="s">
        <v>122</v>
      </c>
      <c r="C71" t="s">
        <v>123</v>
      </c>
      <c r="D71" t="s">
        <v>88</v>
      </c>
      <c r="E71">
        <v>22</v>
      </c>
      <c r="F71">
        <f>187-13</f>
        <v>174</v>
      </c>
    </row>
    <row r="72" spans="1:6" x14ac:dyDescent="0.25">
      <c r="A72">
        <v>79</v>
      </c>
      <c r="B72" t="s">
        <v>124</v>
      </c>
      <c r="C72" t="s">
        <v>125</v>
      </c>
      <c r="D72" t="s">
        <v>15</v>
      </c>
      <c r="E72">
        <v>22</v>
      </c>
      <c r="F72">
        <f>341-18</f>
        <v>323</v>
      </c>
    </row>
    <row r="73" spans="1:6" x14ac:dyDescent="0.25">
      <c r="A73">
        <v>59</v>
      </c>
      <c r="B73" t="s">
        <v>114</v>
      </c>
      <c r="C73" t="s">
        <v>115</v>
      </c>
      <c r="D73" t="s">
        <v>116</v>
      </c>
      <c r="E73">
        <v>21</v>
      </c>
      <c r="F73">
        <f>215-10</f>
        <v>205</v>
      </c>
    </row>
    <row r="74" spans="1:6" x14ac:dyDescent="0.25">
      <c r="A74">
        <v>60</v>
      </c>
      <c r="B74" t="s">
        <v>117</v>
      </c>
      <c r="C74" t="s">
        <v>115</v>
      </c>
      <c r="D74" t="s">
        <v>116</v>
      </c>
      <c r="E74">
        <v>21</v>
      </c>
      <c r="F74">
        <f>174-5</f>
        <v>169</v>
      </c>
    </row>
    <row r="75" spans="1:6" x14ac:dyDescent="0.25">
      <c r="A75">
        <v>62</v>
      </c>
      <c r="B75" t="s">
        <v>118</v>
      </c>
      <c r="C75" t="s">
        <v>115</v>
      </c>
      <c r="D75" t="s">
        <v>116</v>
      </c>
      <c r="E75">
        <v>21</v>
      </c>
      <c r="F75">
        <f>138-5</f>
        <v>133</v>
      </c>
    </row>
    <row r="76" spans="1:6" x14ac:dyDescent="0.25">
      <c r="A76">
        <v>76</v>
      </c>
      <c r="B76" t="s">
        <v>126</v>
      </c>
      <c r="C76" t="s">
        <v>127</v>
      </c>
      <c r="D76" t="s">
        <v>15</v>
      </c>
      <c r="E76">
        <v>22</v>
      </c>
      <c r="F76">
        <f>286-15</f>
        <v>271</v>
      </c>
    </row>
    <row r="77" spans="1:6" x14ac:dyDescent="0.25">
      <c r="A77">
        <v>74</v>
      </c>
      <c r="B77" t="s">
        <v>128</v>
      </c>
      <c r="C77" t="s">
        <v>129</v>
      </c>
      <c r="D77" t="s">
        <v>15</v>
      </c>
      <c r="E77">
        <v>23</v>
      </c>
      <c r="F77">
        <f>303-13</f>
        <v>290</v>
      </c>
    </row>
    <row r="78" spans="1:6" x14ac:dyDescent="0.25">
      <c r="A78">
        <v>85</v>
      </c>
      <c r="B78" t="s">
        <v>130</v>
      </c>
      <c r="C78" t="s">
        <v>129</v>
      </c>
      <c r="D78" t="s">
        <v>15</v>
      </c>
      <c r="E78">
        <v>23</v>
      </c>
      <c r="F78">
        <f>302-15</f>
        <v>287</v>
      </c>
    </row>
    <row r="79" spans="1:6" x14ac:dyDescent="0.25">
      <c r="A79">
        <v>4</v>
      </c>
      <c r="B79" t="s">
        <v>119</v>
      </c>
      <c r="C79" t="s">
        <v>120</v>
      </c>
      <c r="D79" t="s">
        <v>121</v>
      </c>
      <c r="E79">
        <v>21</v>
      </c>
      <c r="F79">
        <f>400-22</f>
        <v>378</v>
      </c>
    </row>
    <row r="80" spans="1:6" x14ac:dyDescent="0.25">
      <c r="A80">
        <v>70</v>
      </c>
      <c r="B80" t="s">
        <v>131</v>
      </c>
      <c r="C80" t="s">
        <v>120</v>
      </c>
      <c r="D80" t="s">
        <v>88</v>
      </c>
      <c r="E80">
        <v>23</v>
      </c>
      <c r="F80">
        <f>366-18</f>
        <v>348</v>
      </c>
    </row>
    <row r="81" spans="1:6" x14ac:dyDescent="0.25">
      <c r="A81">
        <v>71</v>
      </c>
      <c r="B81" t="s">
        <v>132</v>
      </c>
      <c r="C81" t="s">
        <v>133</v>
      </c>
      <c r="D81" t="s">
        <v>88</v>
      </c>
      <c r="E81">
        <v>24</v>
      </c>
      <c r="F81">
        <f>223-8</f>
        <v>215</v>
      </c>
    </row>
    <row r="82" spans="1:6" x14ac:dyDescent="0.25">
      <c r="A82">
        <v>86</v>
      </c>
      <c r="B82" t="s">
        <v>134</v>
      </c>
      <c r="C82" t="s">
        <v>135</v>
      </c>
      <c r="D82" t="s">
        <v>15</v>
      </c>
      <c r="E82">
        <v>24</v>
      </c>
      <c r="F82">
        <f>292-13</f>
        <v>279</v>
      </c>
    </row>
    <row r="83" spans="1:6" x14ac:dyDescent="0.25">
      <c r="A83">
        <v>75</v>
      </c>
      <c r="B83" t="s">
        <v>136</v>
      </c>
      <c r="C83" t="s">
        <v>137</v>
      </c>
      <c r="D83" t="s">
        <v>15</v>
      </c>
      <c r="E83">
        <v>24</v>
      </c>
      <c r="F83">
        <f>375-10</f>
        <v>365</v>
      </c>
    </row>
    <row r="84" spans="1:6" x14ac:dyDescent="0.25">
      <c r="A84">
        <v>61</v>
      </c>
      <c r="B84" t="s">
        <v>138</v>
      </c>
      <c r="C84" t="s">
        <v>139</v>
      </c>
      <c r="D84" t="s">
        <v>116</v>
      </c>
      <c r="E84">
        <v>24</v>
      </c>
      <c r="F84">
        <f>183-10</f>
        <v>173</v>
      </c>
    </row>
    <row r="85" spans="1:6" x14ac:dyDescent="0.25">
      <c r="A85">
        <v>89</v>
      </c>
      <c r="B85" t="s">
        <v>112</v>
      </c>
      <c r="C85" t="s">
        <v>113</v>
      </c>
      <c r="D85" t="s">
        <v>92</v>
      </c>
      <c r="E85">
        <v>20</v>
      </c>
      <c r="F85">
        <f>226-10</f>
        <v>216</v>
      </c>
    </row>
  </sheetData>
  <sortState xmlns:xlrd2="http://schemas.microsoft.com/office/spreadsheetml/2017/richdata2" ref="A3:F85">
    <sortCondition ref="C2:C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HOFOR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Kolringen</dc:creator>
  <cp:lastModifiedBy>Emma Buus Nielsen</cp:lastModifiedBy>
  <dcterms:created xsi:type="dcterms:W3CDTF">2024-04-26T05:58:39Z</dcterms:created>
  <dcterms:modified xsi:type="dcterms:W3CDTF">2024-04-26T06:44:19Z</dcterms:modified>
</cp:coreProperties>
</file>